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15" yWindow="-120" windowWidth="11355" windowHeight="8700" activeTab="8"/>
  </bookViews>
  <sheets>
    <sheet name="รวม" sheetId="8" r:id="rId1"/>
    <sheet name="โครงสร้างพื้นฐาน" sheetId="1" r:id="rId2"/>
    <sheet name="เศรษฐกิจ" sheetId="2" r:id="rId3"/>
    <sheet name="สังคม" sheetId="3" r:id="rId4"/>
    <sheet name="สิ่งแวดล้อม" sheetId="4" r:id="rId5"/>
    <sheet name="การศึกษา" sheetId="5" r:id="rId6"/>
    <sheet name="การท่องเที่ยว" sheetId="6" r:id="rId7"/>
    <sheet name="การบริหาร" sheetId="7" r:id="rId8"/>
    <sheet name="รวมเกินศักยภาพ" sheetId="9" r:id="rId9"/>
  </sheets>
  <definedNames>
    <definedName name="_xlnm.Print_Area" localSheetId="6">การท่องเที่ยว!$A$1:$M$26</definedName>
    <definedName name="_xlnm.Print_Area" localSheetId="7">การบริหาร!$A$1:$M$50</definedName>
    <definedName name="_xlnm.Print_Area" localSheetId="5">การศึกษา!$A$1:$M$25</definedName>
    <definedName name="_xlnm.Print_Area" localSheetId="1">โครงสร้างพื้นฐาน!$A$1:$M$35</definedName>
    <definedName name="_xlnm.Print_Area" localSheetId="0">รวม!$A$1:$M$58</definedName>
    <definedName name="_xlnm.Print_Area" localSheetId="2">เศรษฐกิจ!$A$1:$M$25</definedName>
    <definedName name="_xlnm.Print_Area" localSheetId="3">สังคม!$A$1:$M$57</definedName>
    <definedName name="_xlnm.Print_Area" localSheetId="4">สิ่งแวดล้อม!$A$1:$M$26</definedName>
  </definedNames>
  <calcPr calcId="125725"/>
</workbook>
</file>

<file path=xl/calcChain.xml><?xml version="1.0" encoding="utf-8"?>
<calcChain xmlns="http://schemas.openxmlformats.org/spreadsheetml/2006/main">
  <c r="F13" i="8"/>
  <c r="G13"/>
  <c r="M43" i="9"/>
  <c r="L43"/>
  <c r="L46" s="1"/>
  <c r="K46"/>
  <c r="J46"/>
  <c r="I46"/>
  <c r="H46"/>
  <c r="M36"/>
  <c r="L36"/>
  <c r="M34"/>
  <c r="L34"/>
  <c r="K36"/>
  <c r="J36"/>
  <c r="I36"/>
  <c r="H36"/>
  <c r="G36"/>
  <c r="F36"/>
  <c r="L30"/>
  <c r="M30"/>
  <c r="K30"/>
  <c r="J30"/>
  <c r="I30"/>
  <c r="H30"/>
  <c r="G30"/>
  <c r="F30"/>
  <c r="M13"/>
  <c r="L13"/>
  <c r="M18"/>
  <c r="L18"/>
  <c r="K18"/>
  <c r="J18"/>
  <c r="G18"/>
  <c r="F18"/>
  <c r="K11"/>
  <c r="K58" s="1"/>
  <c r="J11"/>
  <c r="J58" s="1"/>
  <c r="I11"/>
  <c r="I58" s="1"/>
  <c r="H11"/>
  <c r="H58" s="1"/>
  <c r="G11"/>
  <c r="G58" s="1"/>
  <c r="F11"/>
  <c r="F58" s="1"/>
  <c r="M23"/>
  <c r="L23"/>
  <c r="K55" i="8"/>
  <c r="J55"/>
  <c r="I55"/>
  <c r="H55"/>
  <c r="G55"/>
  <c r="F55"/>
  <c r="K54"/>
  <c r="J54"/>
  <c r="I54"/>
  <c r="H54"/>
  <c r="K44"/>
  <c r="J44"/>
  <c r="I44"/>
  <c r="H44"/>
  <c r="G44"/>
  <c r="F44"/>
  <c r="K43"/>
  <c r="J43"/>
  <c r="I43"/>
  <c r="H43"/>
  <c r="G43"/>
  <c r="F43"/>
  <c r="K39"/>
  <c r="J39"/>
  <c r="I39"/>
  <c r="H39"/>
  <c r="G39"/>
  <c r="F39"/>
  <c r="K38"/>
  <c r="J38"/>
  <c r="I38"/>
  <c r="H38"/>
  <c r="G38"/>
  <c r="F38"/>
  <c r="K34"/>
  <c r="J34"/>
  <c r="I34"/>
  <c r="H34"/>
  <c r="G34"/>
  <c r="F34"/>
  <c r="K33"/>
  <c r="J33"/>
  <c r="I33"/>
  <c r="H33"/>
  <c r="G33"/>
  <c r="F33"/>
  <c r="K32"/>
  <c r="J32"/>
  <c r="I32"/>
  <c r="H32"/>
  <c r="G32"/>
  <c r="F32"/>
  <c r="J28"/>
  <c r="H28"/>
  <c r="F28"/>
  <c r="J23"/>
  <c r="H23"/>
  <c r="F23"/>
  <c r="K22"/>
  <c r="J22"/>
  <c r="I22"/>
  <c r="H22"/>
  <c r="G22"/>
  <c r="F22"/>
  <c r="K21"/>
  <c r="J21"/>
  <c r="I21"/>
  <c r="H21"/>
  <c r="F21"/>
  <c r="J20"/>
  <c r="H20"/>
  <c r="F20"/>
  <c r="K16"/>
  <c r="J16"/>
  <c r="I16"/>
  <c r="H16"/>
  <c r="G16"/>
  <c r="F16"/>
  <c r="K14"/>
  <c r="J14"/>
  <c r="I14"/>
  <c r="H14"/>
  <c r="G14"/>
  <c r="F14"/>
  <c r="K13"/>
  <c r="J13"/>
  <c r="I13"/>
  <c r="H13"/>
  <c r="K9"/>
  <c r="J9"/>
  <c r="I9"/>
  <c r="H9"/>
  <c r="G9"/>
  <c r="F9"/>
  <c r="L7"/>
  <c r="K8"/>
  <c r="J8"/>
  <c r="I8"/>
  <c r="H8"/>
  <c r="G8"/>
  <c r="F8"/>
  <c r="I7"/>
  <c r="M7" s="1"/>
  <c r="F7"/>
  <c r="G7"/>
  <c r="H7"/>
  <c r="J7"/>
  <c r="K7"/>
  <c r="K14" i="6"/>
  <c r="J14"/>
  <c r="I14"/>
  <c r="H14"/>
  <c r="M18"/>
  <c r="L18"/>
  <c r="M8"/>
  <c r="L8"/>
  <c r="K8"/>
  <c r="J8"/>
  <c r="H8"/>
  <c r="G8"/>
  <c r="F8"/>
  <c r="M12" i="2"/>
  <c r="L12"/>
  <c r="L8" s="1"/>
  <c r="K8"/>
  <c r="J8"/>
  <c r="I8"/>
  <c r="H8"/>
  <c r="G8"/>
  <c r="F8"/>
  <c r="M10"/>
  <c r="L10"/>
  <c r="M20" i="1"/>
  <c r="L20"/>
  <c r="K20"/>
  <c r="J20"/>
  <c r="I20"/>
  <c r="H20"/>
  <c r="G20"/>
  <c r="F20"/>
  <c r="M8"/>
  <c r="L8"/>
  <c r="K8"/>
  <c r="J8"/>
  <c r="I8"/>
  <c r="H8"/>
  <c r="F8"/>
  <c r="M14"/>
  <c r="L14"/>
  <c r="G8"/>
  <c r="G46" i="9"/>
  <c r="F46"/>
  <c r="M44"/>
  <c r="L44"/>
  <c r="M33"/>
  <c r="L33"/>
  <c r="M20"/>
  <c r="L20"/>
  <c r="M9"/>
  <c r="L9"/>
  <c r="L13" i="8" l="1"/>
  <c r="L58" i="9"/>
  <c r="M46"/>
  <c r="L43" i="8"/>
  <c r="M44"/>
  <c r="L44"/>
  <c r="K23" i="6"/>
  <c r="H23"/>
  <c r="G14"/>
  <c r="G23" s="1"/>
  <c r="F14"/>
  <c r="M43" i="8"/>
  <c r="M46" s="1"/>
  <c r="K46"/>
  <c r="J46"/>
  <c r="I46"/>
  <c r="H46"/>
  <c r="G46"/>
  <c r="F46"/>
  <c r="M33"/>
  <c r="M34"/>
  <c r="M32"/>
  <c r="L33"/>
  <c r="L34"/>
  <c r="L32"/>
  <c r="K36"/>
  <c r="J36"/>
  <c r="I36"/>
  <c r="H36"/>
  <c r="G36"/>
  <c r="F36"/>
  <c r="F30"/>
  <c r="M22"/>
  <c r="L20"/>
  <c r="L21"/>
  <c r="L22"/>
  <c r="L23"/>
  <c r="L28"/>
  <c r="J30"/>
  <c r="H30"/>
  <c r="G18"/>
  <c r="I18"/>
  <c r="K18"/>
  <c r="F18"/>
  <c r="H18"/>
  <c r="J18"/>
  <c r="M16"/>
  <c r="L16"/>
  <c r="M14"/>
  <c r="L14"/>
  <c r="L9" i="7"/>
  <c r="M9"/>
  <c r="G8"/>
  <c r="G54" i="8" s="1"/>
  <c r="G57" s="1"/>
  <c r="K8" i="7"/>
  <c r="J8"/>
  <c r="I8"/>
  <c r="H8"/>
  <c r="F8"/>
  <c r="F54" i="8" s="1"/>
  <c r="L54" s="1"/>
  <c r="M20" i="7"/>
  <c r="L20"/>
  <c r="M12"/>
  <c r="L12"/>
  <c r="K28"/>
  <c r="I28"/>
  <c r="G28"/>
  <c r="M29"/>
  <c r="M33"/>
  <c r="L29"/>
  <c r="L33"/>
  <c r="J28"/>
  <c r="H28"/>
  <c r="F28"/>
  <c r="M21" i="6"/>
  <c r="L21"/>
  <c r="M19"/>
  <c r="L15"/>
  <c r="M9"/>
  <c r="L9"/>
  <c r="J23"/>
  <c r="I8"/>
  <c r="F23"/>
  <c r="M18" i="5"/>
  <c r="M21"/>
  <c r="M17"/>
  <c r="L18"/>
  <c r="L21"/>
  <c r="L17"/>
  <c r="K17"/>
  <c r="J17"/>
  <c r="I17"/>
  <c r="H17"/>
  <c r="G17"/>
  <c r="F17"/>
  <c r="M10"/>
  <c r="M12"/>
  <c r="M14"/>
  <c r="M16"/>
  <c r="K8"/>
  <c r="L10"/>
  <c r="L12"/>
  <c r="L14"/>
  <c r="L8" s="1"/>
  <c r="L25" s="1"/>
  <c r="L16"/>
  <c r="J8"/>
  <c r="J25" s="1"/>
  <c r="I8"/>
  <c r="I25" s="1"/>
  <c r="H8"/>
  <c r="H25" s="1"/>
  <c r="G8"/>
  <c r="G25" s="1"/>
  <c r="F8"/>
  <c r="F25" s="1"/>
  <c r="M9"/>
  <c r="L9"/>
  <c r="M15" i="4"/>
  <c r="L15"/>
  <c r="M20"/>
  <c r="M19"/>
  <c r="L20"/>
  <c r="L19" s="1"/>
  <c r="L23"/>
  <c r="K19"/>
  <c r="J19"/>
  <c r="I19"/>
  <c r="H19"/>
  <c r="G19"/>
  <c r="F19"/>
  <c r="M17"/>
  <c r="L17"/>
  <c r="L14" s="1"/>
  <c r="K14"/>
  <c r="I14"/>
  <c r="G14"/>
  <c r="M9"/>
  <c r="M11"/>
  <c r="M13"/>
  <c r="L9"/>
  <c r="L11"/>
  <c r="L13"/>
  <c r="K8"/>
  <c r="J8"/>
  <c r="J26" s="1"/>
  <c r="I8"/>
  <c r="H8"/>
  <c r="G8"/>
  <c r="F8"/>
  <c r="I40" i="3"/>
  <c r="I28" i="8" s="1"/>
  <c r="K40" i="3"/>
  <c r="K28" i="8" s="1"/>
  <c r="J40" i="3"/>
  <c r="H40"/>
  <c r="G40"/>
  <c r="G28" i="8" s="1"/>
  <c r="F40" i="3"/>
  <c r="M53"/>
  <c r="L53"/>
  <c r="M36"/>
  <c r="M39"/>
  <c r="L36"/>
  <c r="L39"/>
  <c r="L35" s="1"/>
  <c r="K35"/>
  <c r="K23" i="8" s="1"/>
  <c r="J35" i="3"/>
  <c r="I35"/>
  <c r="I23" i="8" s="1"/>
  <c r="H35" i="3"/>
  <c r="G35"/>
  <c r="G23" i="8" s="1"/>
  <c r="F35" i="3"/>
  <c r="M33"/>
  <c r="M32" s="1"/>
  <c r="L33"/>
  <c r="L32"/>
  <c r="K32"/>
  <c r="J32"/>
  <c r="I32"/>
  <c r="G32"/>
  <c r="H32"/>
  <c r="F32"/>
  <c r="M18"/>
  <c r="M21"/>
  <c r="M28"/>
  <c r="L18"/>
  <c r="L21"/>
  <c r="L28"/>
  <c r="L17" s="1"/>
  <c r="K17"/>
  <c r="J17"/>
  <c r="I17"/>
  <c r="H17"/>
  <c r="G17"/>
  <c r="G21" i="8" s="1"/>
  <c r="M21" s="1"/>
  <c r="F17" i="3"/>
  <c r="M9"/>
  <c r="M11"/>
  <c r="M13"/>
  <c r="M14"/>
  <c r="M16"/>
  <c r="L9"/>
  <c r="L11"/>
  <c r="L13"/>
  <c r="L14"/>
  <c r="L16"/>
  <c r="K8"/>
  <c r="K20" i="8" s="1"/>
  <c r="K30" s="1"/>
  <c r="J8" i="3"/>
  <c r="I8"/>
  <c r="I20" i="8" s="1"/>
  <c r="H8" i="3"/>
  <c r="G8"/>
  <c r="G20" i="8" s="1"/>
  <c r="F8" i="3"/>
  <c r="L19" i="2"/>
  <c r="K19"/>
  <c r="J19"/>
  <c r="I19"/>
  <c r="H19"/>
  <c r="G19"/>
  <c r="F19"/>
  <c r="K13"/>
  <c r="K25" s="1"/>
  <c r="J13"/>
  <c r="I13"/>
  <c r="I25" s="1"/>
  <c r="H13"/>
  <c r="H25" s="1"/>
  <c r="G13"/>
  <c r="G25" s="1"/>
  <c r="F13"/>
  <c r="M17"/>
  <c r="L17"/>
  <c r="J25"/>
  <c r="M8"/>
  <c r="M9"/>
  <c r="L9"/>
  <c r="F25"/>
  <c r="M22"/>
  <c r="L22"/>
  <c r="M20"/>
  <c r="M19" s="1"/>
  <c r="L20"/>
  <c r="M15"/>
  <c r="L15"/>
  <c r="M10" i="1"/>
  <c r="M13"/>
  <c r="L10"/>
  <c r="L13"/>
  <c r="F35"/>
  <c r="M30"/>
  <c r="L30"/>
  <c r="M21"/>
  <c r="G16"/>
  <c r="M19"/>
  <c r="M17"/>
  <c r="L17"/>
  <c r="F16"/>
  <c r="M29"/>
  <c r="L29"/>
  <c r="M28"/>
  <c r="L28"/>
  <c r="M8" i="8"/>
  <c r="M9"/>
  <c r="M38"/>
  <c r="M39"/>
  <c r="M41" s="1"/>
  <c r="M55"/>
  <c r="F41"/>
  <c r="M23" i="7"/>
  <c r="M15"/>
  <c r="M18"/>
  <c r="L23"/>
  <c r="L15"/>
  <c r="L18"/>
  <c r="L46" i="3"/>
  <c r="L21" i="1"/>
  <c r="L19"/>
  <c r="M15" i="6"/>
  <c r="L19"/>
  <c r="L39" i="8"/>
  <c r="L41" s="1"/>
  <c r="L38"/>
  <c r="F14" i="4"/>
  <c r="M41" i="3"/>
  <c r="M43"/>
  <c r="M46"/>
  <c r="M48"/>
  <c r="L41"/>
  <c r="L43"/>
  <c r="L48"/>
  <c r="I16" i="1"/>
  <c r="L16"/>
  <c r="K16"/>
  <c r="J16"/>
  <c r="H16"/>
  <c r="L8" i="8"/>
  <c r="L9"/>
  <c r="L55"/>
  <c r="K41"/>
  <c r="K57"/>
  <c r="J41"/>
  <c r="J57"/>
  <c r="I41"/>
  <c r="I57"/>
  <c r="H41"/>
  <c r="H57"/>
  <c r="G41"/>
  <c r="M13"/>
  <c r="M23" i="4"/>
  <c r="J14"/>
  <c r="H14"/>
  <c r="F57" i="8" l="1"/>
  <c r="M54"/>
  <c r="M57" s="1"/>
  <c r="L57"/>
  <c r="M28"/>
  <c r="I30"/>
  <c r="M23"/>
  <c r="M20"/>
  <c r="G30"/>
  <c r="L46"/>
  <c r="M36"/>
  <c r="L36"/>
  <c r="L30"/>
  <c r="M18"/>
  <c r="L18"/>
  <c r="I37" i="7"/>
  <c r="M28"/>
  <c r="K37"/>
  <c r="G37"/>
  <c r="L28"/>
  <c r="J37"/>
  <c r="H37"/>
  <c r="F37"/>
  <c r="M8"/>
  <c r="L8"/>
  <c r="I23" i="6"/>
  <c r="L14"/>
  <c r="L23" s="1"/>
  <c r="M14"/>
  <c r="M23" s="1"/>
  <c r="M8" i="5"/>
  <c r="M25" s="1"/>
  <c r="K25"/>
  <c r="K26" i="4"/>
  <c r="M14"/>
  <c r="G26"/>
  <c r="H26"/>
  <c r="F26"/>
  <c r="I26"/>
  <c r="M8"/>
  <c r="L8"/>
  <c r="L26" s="1"/>
  <c r="J57" i="3"/>
  <c r="H57"/>
  <c r="M40"/>
  <c r="L40"/>
  <c r="F57"/>
  <c r="M35"/>
  <c r="I57"/>
  <c r="K57"/>
  <c r="M17"/>
  <c r="G57"/>
  <c r="M8"/>
  <c r="L8"/>
  <c r="M13" i="2"/>
  <c r="M25" s="1"/>
  <c r="L13"/>
  <c r="L25" s="1"/>
  <c r="L35" i="1"/>
  <c r="M16"/>
  <c r="K35"/>
  <c r="I11" i="8"/>
  <c r="G11"/>
  <c r="J11"/>
  <c r="J58" s="1"/>
  <c r="H11"/>
  <c r="H58" s="1"/>
  <c r="F11"/>
  <c r="G35" i="1"/>
  <c r="H35"/>
  <c r="J35"/>
  <c r="K11" i="8"/>
  <c r="K58" s="1"/>
  <c r="I35" i="1"/>
  <c r="F58" i="8" l="1"/>
  <c r="I58"/>
  <c r="M30"/>
  <c r="G58"/>
  <c r="M37" i="7"/>
  <c r="L37"/>
  <c r="M26" i="4"/>
  <c r="L57" i="3"/>
  <c r="M57"/>
  <c r="M35" i="1"/>
  <c r="M7" i="9"/>
  <c r="M11" s="1"/>
  <c r="M58" s="1"/>
  <c r="L7"/>
  <c r="L11" s="1"/>
  <c r="L11" i="8"/>
  <c r="L58" s="1"/>
  <c r="M11"/>
  <c r="M58" s="1"/>
</calcChain>
</file>

<file path=xl/sharedStrings.xml><?xml version="1.0" encoding="utf-8"?>
<sst xmlns="http://schemas.openxmlformats.org/spreadsheetml/2006/main" count="656" uniqueCount="180">
  <si>
    <t>เทศบาลตำบลพลวง</t>
  </si>
  <si>
    <t>บัญชีสรุปโครงการพัฒนา (รายยุทธศาสตร์)</t>
  </si>
  <si>
    <t>จำนวนโครงการ</t>
  </si>
  <si>
    <t>งบประมาณ</t>
  </si>
  <si>
    <t>รวม 3 ปี</t>
  </si>
  <si>
    <t>ยุทธศาสตร์</t>
  </si>
  <si>
    <t>1. ยุทธศาสตร์การพัฒนาด้านโครงสร้างพื้นฐาน</t>
  </si>
  <si>
    <t>1.2 พัฒนาระบบจราจร</t>
  </si>
  <si>
    <t>2. ยุทธศาสตร์การพัฒนาด้านเศรษฐกิจ</t>
  </si>
  <si>
    <t>3. ยุทธศาสตร์การพัฒนาด้านสังคม</t>
  </si>
  <si>
    <t>รวม</t>
  </si>
  <si>
    <t>4. ยุทธศาสตร์การพัฒนาด้านสิ่งแวดล้อม</t>
  </si>
  <si>
    <t>5. ยุทธศาสตร์การพัฒนาด้านการศึกษา</t>
  </si>
  <si>
    <t>6. ยุทธศาสตร์การพัฒนาด้านการท่องเที่ยว</t>
  </si>
  <si>
    <t>5.1 จัดระบบการศึกษาให้มีคุณภาพ</t>
  </si>
  <si>
    <t>5.2 ส่งเสริมศาสนา ศิลปะ วัฒนธรรม ประเพณีท้องถิ่น</t>
  </si>
  <si>
    <t>7.2 สร้างระบบคุณธรรมในการบริหารงานบุคคล</t>
  </si>
  <si>
    <t>1.3 พัฒนาระบบสาธารณูปโภคและสาธารณูปการ</t>
  </si>
  <si>
    <t>7. ยุทธศาสตร์การพัฒนาด้านการบริหาร</t>
  </si>
  <si>
    <t>บัญชีสรุปโครงการพัฒนา</t>
  </si>
  <si>
    <t>รวมทั้งสิ้น</t>
  </si>
  <si>
    <t xml:space="preserve"> -</t>
  </si>
  <si>
    <t xml:space="preserve">     2) จัดหาแหล่งน้ำเพื่อการอุปโภคและบริโภค</t>
  </si>
  <si>
    <t xml:space="preserve">         การเกษตร</t>
  </si>
  <si>
    <t>ปี 2558</t>
  </si>
  <si>
    <t>1.1 การก่อสร้าง ปรับปรุง บำรุงรักษาถนน สะพาน และท่อ</t>
  </si>
  <si>
    <t xml:space="preserve">      ระบายน้ำ</t>
  </si>
  <si>
    <t xml:space="preserve">     1) การก่อสร้างระบบคมนาคม เช่น ถนนคอนกรีต ถนนลาด</t>
  </si>
  <si>
    <t xml:space="preserve">         ยาง ถนนหินคลุก ถนนลูกรัง และสะพานคอนกรีต </t>
  </si>
  <si>
    <t xml:space="preserve">     2) การขยายถนน เปิดถนนหรือเส้นทางคมนาคมสายใหม่</t>
  </si>
  <si>
    <t xml:space="preserve">     3) การบำรุงรักษาถนน ซ่อมแซมถนนที่ชำรุด</t>
  </si>
  <si>
    <t xml:space="preserve">     4) การกำหนดรูปแบบทางระบายน้ำข้ามทาง หรือข้างทาง</t>
  </si>
  <si>
    <t xml:space="preserve">         การวางท่อคอนกรีตหรือท่อบล็อก</t>
  </si>
  <si>
    <t xml:space="preserve">     1) ติดตั้งป้ายบอกทาง ป้ายชื่อถนน/ซอย เพื่ออำนวยความ</t>
  </si>
  <si>
    <t xml:space="preserve">         สะดวกในการเดินทาง</t>
  </si>
  <si>
    <t xml:space="preserve">     2) การควบคุมวินัยการจราจร และลดอุบัติเหตุทางท้องถนน</t>
  </si>
  <si>
    <t xml:space="preserve">     1) การก่อสร้างระบบประปาหมู่บ้าน และการบริหารกิจการ</t>
  </si>
  <si>
    <t xml:space="preserve">         ประปาหมู่บ้าน</t>
  </si>
  <si>
    <t xml:space="preserve">     3) การขยายเขตไฟฟ้า เพิ่มแรงดันกระแสไฟฟ้า</t>
  </si>
  <si>
    <t xml:space="preserve">     4) การติดตั้งไฟฟ้าแสงสว่างบริเวณทางแยกและจุดเสี่ยง</t>
  </si>
  <si>
    <t xml:space="preserve">     5) การก่อสร้างและซ่อมแซมหอกระจายข่าวประจำหมู่บ้าน</t>
  </si>
  <si>
    <t xml:space="preserve">     6) การบำรุงรักษาสิ่งสาธารณูปโภคและสาธารณูปการที่อยู่ใน</t>
  </si>
  <si>
    <t xml:space="preserve">         ความดูแลของเทศบาล</t>
  </si>
  <si>
    <t xml:space="preserve">     7) การจัดหาวัสดุ อุปกรณ์ เครื่องยนต์ เครื่องจักร ฯลฯ สำหรับ</t>
  </si>
  <si>
    <t xml:space="preserve">         สนับสนุนงานบริการชุมชนฯ</t>
  </si>
  <si>
    <t>2.1 พัฒนาแหล่งน้ำเพื่อการเกษตร</t>
  </si>
  <si>
    <t xml:space="preserve">     1) การจัดตั้งกลุ่มเพื่อบริหารจัดการน้ำ</t>
  </si>
  <si>
    <t xml:space="preserve">     2) การขยายระบบชลประทานระบบท่อ และการขุดสระน้ำเพื่อ</t>
  </si>
  <si>
    <t xml:space="preserve">     3) การก่อสร้าง/ซ่อมแซมฝายกั้นน้ำต่างๆ</t>
  </si>
  <si>
    <t>2.2 การกำหนดมาตรฐานควบคุมสินค้า และราคาผลผลิตทาง</t>
  </si>
  <si>
    <t xml:space="preserve">      การเกษตร</t>
  </si>
  <si>
    <t xml:space="preserve">     1) การส่งเสริมกระบวนการเรียนรู้ให้แก่เกษตรกร เพื่อเตรียมเข้า</t>
  </si>
  <si>
    <t xml:space="preserve">     2) การส่งเสริมการตลาด และการกระจายผลผลิตทางการ</t>
  </si>
  <si>
    <t xml:space="preserve">         เกษตร</t>
  </si>
  <si>
    <t>2.3 พัฒนาอาชีพชุมชนเมือง</t>
  </si>
  <si>
    <t xml:space="preserve">     1) การส่งเสริมการปรับปรุง/พัฒนาสินค้าและผลิตภัณฑ์ให้มี</t>
  </si>
  <si>
    <t xml:space="preserve">         คุณภาพและหลากหลาย</t>
  </si>
  <si>
    <t xml:space="preserve">     2) การจัดทำศูนย์กลางจำหน่ายสินค้าทั้งภาคการเกษตร และ</t>
  </si>
  <si>
    <t xml:space="preserve">         ภาคครัวเรือน</t>
  </si>
  <si>
    <t>3.1 การพัฒนาระบบสาธารณสุขมูลฐานและการควบคุมโรค</t>
  </si>
  <si>
    <t xml:space="preserve">     1) พัฒนาระบบสุขาภิบาลและยกระดับชุมชนให้ผ่านเกณฑ์</t>
  </si>
  <si>
    <t xml:space="preserve">         มาตรฐานตัวชี้วัดของกระทรวงสาธารณะสุข</t>
  </si>
  <si>
    <t xml:space="preserve">     2) กำหนดมาตรการในการป้องกันและควบคุมการระบาดโรค</t>
  </si>
  <si>
    <t xml:space="preserve">         ประจำถิ่น</t>
  </si>
  <si>
    <t xml:space="preserve">     3) ตรวจคัดกรองหาสารพิษตกค้างในเลือดให้กับเกษตรกร</t>
  </si>
  <si>
    <t xml:space="preserve">     4) ตรวจหาสารปนเปื้อนในอาหารและเครื่องสำอางค์ในร้านค้า</t>
  </si>
  <si>
    <t xml:space="preserve">         ตลาดสด และตลาดนัด</t>
  </si>
  <si>
    <t xml:space="preserve">     5) ส่งเสริมสุขภาพประชาชน ตั้งแต่แรกเกิด จนถึงสูงวัย</t>
  </si>
  <si>
    <t>3.2 การสร้างภูมิคุ้มกันทางสังคมให้กับหมู่บ้านและชุมชน</t>
  </si>
  <si>
    <t xml:space="preserve">     1) การส่งเสริมองค์ความรู้ให้แก่ผู้นำชุมชน กลุ่มสตรีอาสาพัฒนา</t>
  </si>
  <si>
    <t xml:space="preserve">           ส่วนหนึ่งในการพัฒนาท้องถิ่น</t>
  </si>
  <si>
    <t xml:space="preserve">         ท้องถิ่น และกลุ่มมวลชนต่างๆ ให้เกิดศักยภาพและร่วมเป็น</t>
  </si>
  <si>
    <t xml:space="preserve">     2) ดำเนินการป้องกันและแก้ไขปัญหายาเสพติด รวมถึงการ</t>
  </si>
  <si>
    <t xml:space="preserve">         บำบัดการติดยาเสพติดและฟื้นฟูสภาพร่างกายและจิตใจของ</t>
  </si>
  <si>
    <t xml:space="preserve">         ผู้ติดยาเสพติดให้กลับคืนสู่สภาพปกติโดยไม่เสี่ยงต่อการเป็น</t>
  </si>
  <si>
    <t xml:space="preserve">         ผู้ติดยาเสพติด</t>
  </si>
  <si>
    <t>ปี 2559</t>
  </si>
  <si>
    <t xml:space="preserve">     3) การจัดกิจกรรมนันทนาการให้กับประชาชน เช่น การแข่งขัน</t>
  </si>
  <si>
    <t xml:space="preserve">         กีฬาประจำตำบล การจัดกิจกรรมของศูนย์พัฒนาครอบครัว</t>
  </si>
  <si>
    <t xml:space="preserve">         เป็นต้น เพื่อเสริมสร้างความรัก ความสามัคคี และห่างไกล</t>
  </si>
  <si>
    <t xml:space="preserve">         จากยาเสพติด </t>
  </si>
  <si>
    <t>3.3 การจัดทำแผนแม่บทชุมชนเมือง</t>
  </si>
  <si>
    <t xml:space="preserve">     1) กำหนดการใช้พื้นที่และเขตควบคุมอาคาร ระบบบำบัดน้ำเสีย</t>
  </si>
  <si>
    <t xml:space="preserve">         ระบบผังเมืองรวมของเทศบาล</t>
  </si>
  <si>
    <t>3.4 การสงเคราะห์และจัดสวัสดิการทางสังคม</t>
  </si>
  <si>
    <t xml:space="preserve">     1) การสงเคราะห์และจัดสวัสดิการสังคมให้แก่ผู้ยากไร้ ผู้พิการ</t>
  </si>
  <si>
    <t xml:space="preserve">         ผู้ป่วยเอดส์ผู้สูงอายุ รวมทั้งผู้ด้อยโอกาสให้สามารถใช้ชีวิต</t>
  </si>
  <si>
    <t xml:space="preserve">         อยู่ในสังคมได้</t>
  </si>
  <si>
    <t xml:space="preserve">     2) การส่งเสริมการรวมกลุ่มของผู้สูงอายุ และคนพิการ</t>
  </si>
  <si>
    <t>3.5 ปรับปรุงและพัฒนาระบบการป้องกันและบรรเทาสาธารณภัย</t>
  </si>
  <si>
    <t xml:space="preserve">     1) การฝึกอบรมเพิ่มความรู้และประสิทธิภาพงานป้องกันและ</t>
  </si>
  <si>
    <t xml:space="preserve">         บรรเทาสาธารณภัย</t>
  </si>
  <si>
    <t xml:space="preserve">     2) การพัฒนาความรู้และความเข้าใจสภาพภัยพิบัติที่อาจเกิดขึ้น</t>
  </si>
  <si>
    <t xml:space="preserve">         ในพื้นที่แนวทางการดูแลตนเอง การช่วยเหลือจากหน่วยงาน</t>
  </si>
  <si>
    <t xml:space="preserve">         ภาครัฐ ระเบียบกฎหมายที่เกี่ยวข้อง</t>
  </si>
  <si>
    <t xml:space="preserve">     3) พัฒนาระบบการควบคุมสั่งการจากผู้บัญชาการเหตุการณ์</t>
  </si>
  <si>
    <t xml:space="preserve">         การเตรียมกำลัง และวัสดุอุปกรณ์เพื่อใช้ในการปฏิบัติงาน</t>
  </si>
  <si>
    <t xml:space="preserve">     4) การฝึกซ้อมแผนปฏิบัติการร่วมกับอำเภอ จังหวัด หรือองค์กร</t>
  </si>
  <si>
    <t xml:space="preserve">         ปกครองส่วนท้องถิ่นข้างเคียง</t>
  </si>
  <si>
    <t xml:space="preserve">     5) การป้องกันชีวิตและทรัพย์สินของประชาชน ได้แก่ การตั้งด่าน</t>
  </si>
  <si>
    <t xml:space="preserve">        เฝ้าระวังภายในหมู่บ้าน/ชุมชน การจัดตั้งศูนย์ให้บริการ</t>
  </si>
  <si>
    <t xml:space="preserve">        ประชาชนในช่วงเทศกาลหรืองานสำคัญต่างๆ เป็นต้น</t>
  </si>
  <si>
    <t>4.1 การสร้างจิตสำนึกและตระหนักในการจัดการสิ่งแวดล้อม</t>
  </si>
  <si>
    <t xml:space="preserve">     1) การอบรมและปลูกฝังค่านิยมในการดูแลรักษาทรัพยากร</t>
  </si>
  <si>
    <t xml:space="preserve">         ธรรมชาติและสิ่งแวดล้อม</t>
  </si>
  <si>
    <t xml:space="preserve">     2) การรณรงค์ ส่งเสริม และประชาสัมพันธ์ให้ประชาชนได้มี</t>
  </si>
  <si>
    <t xml:space="preserve">         ส่วนร่วมในการดูแลรักษาทรัพยากรธรรมชาติและสิ่งแวดล้อม</t>
  </si>
  <si>
    <t xml:space="preserve">     3) การเพิ่มพื้นที่สีเขียว และการคืนธรรมชาติสู่สิ่งแวดล้อม</t>
  </si>
  <si>
    <t>4.2 การควบคุมการบำบัดน้ำเสียและกำจัดสิ่งปฏิกูลมูลฝอย</t>
  </si>
  <si>
    <t xml:space="preserve">     1) การก่อสร้างระบบควบคุมและบำบัดน้ำเสีย และการออก</t>
  </si>
  <si>
    <t xml:space="preserve">         มาตรการควบคุมการจัดการน้ำเสียในชุมชน</t>
  </si>
  <si>
    <t xml:space="preserve">     2) การบริหารจัดการขยะมูลฝอยในชุมชน และการสร้างจิตสำนึก</t>
  </si>
  <si>
    <t xml:space="preserve">         ให้แก่ประชาชนในการรักษาความสะอาด</t>
  </si>
  <si>
    <t>4.3 การควบคุมมลพิษ</t>
  </si>
  <si>
    <t xml:space="preserve">     1) การควบคุมมาตรฐานสถานประกอบการไม่ให้ก่อมลพิษด้าน</t>
  </si>
  <si>
    <t xml:space="preserve">         เสียง กลิ่นหรือเหตุรำคาญอย่างอื่นที่จะมีผลต่อการดำรงชีวิต</t>
  </si>
  <si>
    <t xml:space="preserve">         ของประชาชน </t>
  </si>
  <si>
    <t xml:space="preserve">     2) การบังคับใช้และการให้ความรู้กฎหมายต่างๆแก่ประชาชน </t>
  </si>
  <si>
    <t xml:space="preserve">         เช่น กฎหมายเกี่ยวกับการควบคุมอาคาร กฎหมายการป้องกัน</t>
  </si>
  <si>
    <t xml:space="preserve">         และระงับอัคคีภัย กฎหมายว่าด้วยสิ่งแวดล้อม เป็นต้น</t>
  </si>
  <si>
    <t xml:space="preserve">      1) การจัดการศึกษาระดับก่อนวัยเรียนและประถมวัยของเทศบาล</t>
  </si>
  <si>
    <t xml:space="preserve">     2) ส่งเสริมวัสดุอุปกรณ์ให้แก่สถานศึกษาในระดับประถมศึกษา</t>
  </si>
  <si>
    <t xml:space="preserve">         และมัธยมศึกษา</t>
  </si>
  <si>
    <t xml:space="preserve">     3) ส่งเสริมการเรียนรู้ด้านคุณธรรมและจริยธรรมให้แก่เด็กและ</t>
  </si>
  <si>
    <t xml:space="preserve">         เยาวชน</t>
  </si>
  <si>
    <t xml:space="preserve">     4) จัดแผนการศึกษาท้องถิ่น เพื่อเตรียมเข้าสู่ประชาคมอาเซียน</t>
  </si>
  <si>
    <t xml:space="preserve">     5) การส่งเสริมการศึกษาทั้งด้านวิชาการ และกิจกรรมนันทนาการ</t>
  </si>
  <si>
    <t xml:space="preserve">     1) ส่งเสริมให้เด็กและเยาวชนมีส่วนร่วมในกิจกรรมทางศาสนา</t>
  </si>
  <si>
    <t xml:space="preserve">         เช่น การทำบุญวันสำคัญทางศาสนา การถือศีลปฏิบัติธรรม</t>
  </si>
  <si>
    <t xml:space="preserve">         เป็นต้น</t>
  </si>
  <si>
    <t xml:space="preserve">     2) การอนุรักษ์ประเพณีท้องถิ่นที่สำคัญ เช่น ประเพณีลอยกระทง</t>
  </si>
  <si>
    <t xml:space="preserve">         ประเพณีแห่และถวายเทียนพรรษา ประเพณีสงกรานต์ </t>
  </si>
  <si>
    <t>6.1 การจัดตั้งศูนย์บริการนักท่องเที่ยว</t>
  </si>
  <si>
    <t xml:space="preserve">     1) การให้บริการข้อมูลข่าวสารแหล่งท่องเที่ยวในพื้นที่อำเภอ</t>
  </si>
  <si>
    <t xml:space="preserve">         เขาคิชฌกูฏและพื้นที่ใกล้เคียง รวมถึงการจัดสถานที่พักไว้</t>
  </si>
  <si>
    <t xml:space="preserve">         บริการประชาชนและนักท่องเที่ยวให้ได้รับความสะดวกสบาย</t>
  </si>
  <si>
    <t xml:space="preserve">         ร่วมกับเจ้าหน้าที่ตำรวจ</t>
  </si>
  <si>
    <t xml:space="preserve">      2) การจัดกำลัง อปพร. คอยดูแลรักษาความปลอดภัยนักท่องเที่ยว</t>
  </si>
  <si>
    <t>6.2 การส่งเสริมการท่องเที่ยว</t>
  </si>
  <si>
    <t xml:space="preserve">     1) กำหนดเป้าหมายจัดกิจกรรมและอนุรักษ์แหล่งท่องเที่ยว เช่น</t>
  </si>
  <si>
    <t xml:space="preserve">         โครงการส่งเสริมการท่องเที่ยวปลอดขยะบนยอดเขาคิชฌกูฏ</t>
  </si>
  <si>
    <t xml:space="preserve">         เพื่อรักษาทัศนียภาพที่สวยงาม</t>
  </si>
  <si>
    <t xml:space="preserve">     2) การพัฒนาเส้นทางคมนาคมส่งเสริมการท่องเที่ยว</t>
  </si>
  <si>
    <t xml:space="preserve">     3) การส่งเสริมการบริการ และจัดบริการสาธารณะให้กับ</t>
  </si>
  <si>
    <t xml:space="preserve">         นักท่องเที่ยว</t>
  </si>
  <si>
    <t xml:space="preserve">     4) การจัดกิจกรรมส่งเสริมการท่องเที่ยว</t>
  </si>
  <si>
    <t>7.1 การเพิ่มประสิทธิภาพด้านการทำงาน</t>
  </si>
  <si>
    <t xml:space="preserve">     1) การนำระบบเทคโนโลยีและสารสนเทศ มาสนับสนุนการ</t>
  </si>
  <si>
    <t xml:space="preserve">         เครื่องยนต์ เครื่องจักรให้เพียงพอในการปฏิบัติงาน</t>
  </si>
  <si>
    <t xml:space="preserve">          ทำงานให้มีประสิทธิภาพมากขึ้น รวมถึงการจัดหาวัสดุอุปกรณ์</t>
  </si>
  <si>
    <t xml:space="preserve">     2) การบริหารงานแบบมุ่งผลสัมฤทธิ์ โดยยึดหลักธรรมาภิบาล เพื่อให้</t>
  </si>
  <si>
    <t xml:space="preserve">         คุ้มค่า มีประสิทธิภาพ มีความโปร่งใส สามารถตรวจสอบได้</t>
  </si>
  <si>
    <t xml:space="preserve">         เกิดประโยชน์สูงสุดต่อประชาชน มีการใช้งบประมาณอย่าง</t>
  </si>
  <si>
    <t xml:space="preserve">     3) การลดขั้นตอนและปรับลดระยะเวลาการปฏิบัติงานสั้นลง</t>
  </si>
  <si>
    <t xml:space="preserve">         พัฒนาระบบการให้บริการ รวมถึงอาคารสถานที่ราชการเพื่อ</t>
  </si>
  <si>
    <t xml:space="preserve">         อำนวยความสะดวกแก่ประชาชนผู้มารับบริการ</t>
  </si>
  <si>
    <t xml:space="preserve">     4) กำหนดผู้รับผิดชอบงานที่ชัดเจน และมีคู่มือการปฏิบัติงาน</t>
  </si>
  <si>
    <t xml:space="preserve">         ในแต่ละขั้นตอน ไว้อย่างชัดเจน</t>
  </si>
  <si>
    <t xml:space="preserve">     5) การพัฒนาทักษะของพนักงานเทศบาลให้มีความรู้ในการ</t>
  </si>
  <si>
    <t xml:space="preserve">         ปฏิบัติงาน สร้างแรงจูงใจในการปฏิบัติงาน และการสร้าง</t>
  </si>
  <si>
    <t xml:space="preserve">         ความมั่นคงในอาชีพราชการ</t>
  </si>
  <si>
    <t xml:space="preserve">     6) สร้างกระบวนการมีส่วนร่วม ความสามัคคี ของหน่วยงาน</t>
  </si>
  <si>
    <t xml:space="preserve">         ภาครัฐ เอกชน ท้องถิ่น และประชาชน รวมถึงการเทิดทูน</t>
  </si>
  <si>
    <t xml:space="preserve">         และพิทักษ์รักษาไว้ซึ่งสถาบันพระมหากษัตริย์</t>
  </si>
  <si>
    <t xml:space="preserve">     1) นำระบบคุณธรรมมาใช้ในการบริหารงานบุคคล ตั้งแต่</t>
  </si>
  <si>
    <t xml:space="preserve">         กระบวนการสรรหา บรรจุ และแต่งตั้ง การเลื่อนเงินเดือน</t>
  </si>
  <si>
    <t xml:space="preserve">         การเลื่อนตำแหน่งการโยกย้าย การดำเนินการทางวินัย และ</t>
  </si>
  <si>
    <t xml:space="preserve">         การลงโทษพนักงานเทศบาล</t>
  </si>
  <si>
    <t xml:space="preserve">     2) การประเมินผลการปฏิบัติงานตามหลักประสิทธิภาพและ</t>
  </si>
  <si>
    <t xml:space="preserve">         ประสิทธิผล ความคุ้มค่าในการใช้ทรัพยากร และการจ่าย</t>
  </si>
  <si>
    <t xml:space="preserve">         ประโยชน์ตอบแทนอื่น</t>
  </si>
  <si>
    <t>1.1 การก่อสร้าง ปรับปรุง บำรุงรักษาถนน สะพาน ท่อระบายน้ำ</t>
  </si>
  <si>
    <t>2.1 การกำหนดมาตรฐานควบคุมสินค้า และราคาผลผลิตทาง</t>
  </si>
  <si>
    <t>2.1 พัฒนาอาชีพชุมชนเมือง</t>
  </si>
  <si>
    <t>ปี 2560</t>
  </si>
  <si>
    <t xml:space="preserve">         สู่ประชาคมอาเซียนในปี พ.ศ.2560</t>
  </si>
  <si>
    <t xml:space="preserve">         ในปี พ.ศ.2559</t>
  </si>
  <si>
    <t>แผนพัฒนาสามปี (พ.ศ.2558 - 2560)</t>
  </si>
  <si>
    <t>บัญชีสรุปโครงการประสานการพัฒนา</t>
  </si>
  <si>
    <t>ตามแผนพัฒนาสามปี (พ.ศ.2558 - 2560)</t>
  </si>
</sst>
</file>

<file path=xl/styles.xml><?xml version="1.0" encoding="utf-8"?>
<styleSheet xmlns="http://schemas.openxmlformats.org/spreadsheetml/2006/main">
  <fonts count="24">
    <font>
      <sz val="10"/>
      <name val="Arial"/>
      <charset val="222"/>
    </font>
    <font>
      <sz val="8"/>
      <name val="Arial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6"/>
      <color indexed="8"/>
      <name val="TH SarabunIT๙"/>
      <family val="2"/>
    </font>
    <font>
      <b/>
      <sz val="15"/>
      <name val="TH SarabunIT๙"/>
      <family val="2"/>
    </font>
    <font>
      <sz val="15"/>
      <color indexed="8"/>
      <name val="TH SarabunIT๙"/>
      <family val="2"/>
    </font>
    <font>
      <sz val="15.5"/>
      <name val="TH SarabunIT๙"/>
      <family val="2"/>
    </font>
    <font>
      <b/>
      <sz val="15.5"/>
      <name val="TH SarabunIT๙"/>
      <family val="2"/>
    </font>
    <font>
      <b/>
      <sz val="16"/>
      <color indexed="8"/>
      <name val="TH SarabunIT๙"/>
      <family val="2"/>
    </font>
    <font>
      <b/>
      <sz val="15"/>
      <color indexed="8"/>
      <name val="TH SarabunIT๙"/>
      <family val="2"/>
    </font>
    <font>
      <b/>
      <sz val="16"/>
      <color indexed="9"/>
      <name val="TH SarabunIT๙"/>
      <family val="2"/>
    </font>
    <font>
      <b/>
      <sz val="15"/>
      <color indexed="9"/>
      <name val="TH SarabunIT๙"/>
      <family val="2"/>
    </font>
    <font>
      <b/>
      <sz val="16"/>
      <color indexed="10"/>
      <name val="TH SarabunIT๙"/>
      <family val="2"/>
    </font>
    <font>
      <b/>
      <sz val="15"/>
      <color indexed="10"/>
      <name val="TH SarabunIT๙"/>
      <family val="2"/>
    </font>
    <font>
      <sz val="15.8"/>
      <name val="TH SarabunIT๙"/>
      <family val="2"/>
    </font>
    <font>
      <sz val="15.7"/>
      <color indexed="8"/>
      <name val="TH SarabunIT๙"/>
      <family val="2"/>
    </font>
    <font>
      <sz val="16"/>
      <color rgb="FFFF0000"/>
      <name val="TH SarabunIT๙"/>
      <family val="2"/>
    </font>
    <font>
      <sz val="15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5"/>
      <color rgb="FFFF0000"/>
      <name val="TH SarabunIT๙"/>
      <family val="2"/>
    </font>
    <font>
      <b/>
      <sz val="16"/>
      <color theme="0"/>
      <name val="TH SarabunIT๙"/>
      <family val="2"/>
    </font>
    <font>
      <b/>
      <sz val="15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5" fillId="0" borderId="9" xfId="0" applyFont="1" applyBorder="1"/>
    <xf numFmtId="3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8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3" fontId="4" fillId="0" borderId="9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/>
    <xf numFmtId="3" fontId="4" fillId="0" borderId="0" xfId="0" applyNumberFormat="1" applyFont="1"/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  <xf numFmtId="0" fontId="9" fillId="0" borderId="8" xfId="0" applyFont="1" applyBorder="1"/>
    <xf numFmtId="0" fontId="10" fillId="0" borderId="8" xfId="0" applyFont="1" applyBorder="1"/>
    <xf numFmtId="0" fontId="10" fillId="0" borderId="0" xfId="0" applyFont="1" applyBorder="1"/>
    <xf numFmtId="0" fontId="10" fillId="0" borderId="9" xfId="0" applyFont="1" applyBorder="1"/>
    <xf numFmtId="3" fontId="3" fillId="0" borderId="11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8" xfId="0" applyFont="1" applyBorder="1"/>
    <xf numFmtId="3" fontId="3" fillId="0" borderId="0" xfId="0" applyNumberFormat="1" applyFont="1" applyAlignment="1">
      <alignment horizontal="center"/>
    </xf>
    <xf numFmtId="0" fontId="17" fillId="0" borderId="8" xfId="0" applyFont="1" applyBorder="1"/>
    <xf numFmtId="3" fontId="3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3" fontId="19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view="pageBreakPreview" topLeftCell="A25" zoomScale="120" zoomScaleNormal="100" workbookViewId="0">
      <selection activeCell="G56" sqref="G56"/>
    </sheetView>
  </sheetViews>
  <sheetFormatPr defaultRowHeight="20.25"/>
  <cols>
    <col min="1" max="2" width="9.140625" style="3"/>
    <col min="3" max="4" width="8.7109375" style="3" customWidth="1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6" t="s">
        <v>5</v>
      </c>
      <c r="B4" s="127"/>
      <c r="C4" s="127"/>
      <c r="D4" s="127"/>
      <c r="E4" s="128"/>
      <c r="F4" s="132" t="s">
        <v>24</v>
      </c>
      <c r="G4" s="133"/>
      <c r="H4" s="132" t="s">
        <v>76</v>
      </c>
      <c r="I4" s="133"/>
      <c r="J4" s="132" t="s">
        <v>174</v>
      </c>
      <c r="K4" s="133"/>
      <c r="L4" s="132" t="s">
        <v>4</v>
      </c>
      <c r="M4" s="133"/>
    </row>
    <row r="5" spans="1:13" ht="40.5">
      <c r="A5" s="129"/>
      <c r="B5" s="130"/>
      <c r="C5" s="130"/>
      <c r="D5" s="130"/>
      <c r="E5" s="131"/>
      <c r="F5" s="5" t="s">
        <v>2</v>
      </c>
      <c r="G5" s="40" t="s">
        <v>3</v>
      </c>
      <c r="H5" s="5" t="s">
        <v>2</v>
      </c>
      <c r="I5" s="40" t="s">
        <v>3</v>
      </c>
      <c r="J5" s="5" t="s">
        <v>2</v>
      </c>
      <c r="K5" s="40" t="s">
        <v>3</v>
      </c>
      <c r="L5" s="1" t="s">
        <v>2</v>
      </c>
      <c r="M5" s="55" t="s">
        <v>3</v>
      </c>
    </row>
    <row r="6" spans="1:13">
      <c r="A6" s="2" t="s">
        <v>6</v>
      </c>
      <c r="B6" s="6"/>
      <c r="C6" s="6"/>
      <c r="D6" s="6"/>
      <c r="E6" s="7"/>
      <c r="F6" s="8"/>
      <c r="G6" s="41"/>
      <c r="H6" s="8"/>
      <c r="I6" s="52"/>
      <c r="J6" s="8"/>
      <c r="K6" s="52"/>
      <c r="L6" s="8"/>
      <c r="M6" s="41"/>
    </row>
    <row r="7" spans="1:13">
      <c r="A7" s="13" t="s">
        <v>171</v>
      </c>
      <c r="B7" s="14"/>
      <c r="C7" s="14"/>
      <c r="D7" s="14"/>
      <c r="E7" s="32"/>
      <c r="F7" s="33">
        <f>โครงสร้างพื้นฐาน!F8</f>
        <v>18</v>
      </c>
      <c r="G7" s="42">
        <f>โครงสร้างพื้นฐาน!G8</f>
        <v>10830000</v>
      </c>
      <c r="H7" s="33">
        <f>โครงสร้างพื้นฐาน!H8</f>
        <v>14</v>
      </c>
      <c r="I7" s="42">
        <f>โครงสร้างพื้นฐาน!I8</f>
        <v>12205000</v>
      </c>
      <c r="J7" s="33">
        <f>โครงสร้างพื้นฐาน!J8</f>
        <v>9</v>
      </c>
      <c r="K7" s="42">
        <f>โครงสร้างพื้นฐาน!K8</f>
        <v>8782000</v>
      </c>
      <c r="L7" s="33">
        <f>F7+H7+J7</f>
        <v>41</v>
      </c>
      <c r="M7" s="42">
        <f t="shared" ref="L7:M9" si="0">G7+I7+K7</f>
        <v>31817000</v>
      </c>
    </row>
    <row r="8" spans="1:13">
      <c r="A8" s="13" t="s">
        <v>7</v>
      </c>
      <c r="B8" s="14"/>
      <c r="C8" s="14"/>
      <c r="D8" s="14"/>
      <c r="E8" s="15"/>
      <c r="F8" s="33">
        <f>โครงสร้างพื้นฐาน!F16</f>
        <v>3</v>
      </c>
      <c r="G8" s="42">
        <f>โครงสร้างพื้นฐาน!G16</f>
        <v>226000</v>
      </c>
      <c r="H8" s="33">
        <f>โครงสร้างพื้นฐาน!H16</f>
        <v>3</v>
      </c>
      <c r="I8" s="42">
        <f>โครงสร้างพื้นฐาน!I16</f>
        <v>226000</v>
      </c>
      <c r="J8" s="33">
        <f>โครงสร้างพื้นฐาน!J16</f>
        <v>3</v>
      </c>
      <c r="K8" s="42">
        <f>โครงสร้างพื้นฐาน!K16</f>
        <v>226000</v>
      </c>
      <c r="L8" s="34">
        <f t="shared" si="0"/>
        <v>9</v>
      </c>
      <c r="M8" s="42">
        <f t="shared" si="0"/>
        <v>678000</v>
      </c>
    </row>
    <row r="9" spans="1:13">
      <c r="A9" s="13" t="s">
        <v>17</v>
      </c>
      <c r="B9" s="14"/>
      <c r="C9" s="14"/>
      <c r="D9" s="14"/>
      <c r="E9" s="15"/>
      <c r="F9" s="33">
        <f>โครงสร้างพื้นฐาน!F20</f>
        <v>6</v>
      </c>
      <c r="G9" s="42">
        <f>โครงสร้างพื้นฐาน!G20</f>
        <v>13468000</v>
      </c>
      <c r="H9" s="33">
        <f>โครงสร้างพื้นฐาน!H20</f>
        <v>5</v>
      </c>
      <c r="I9" s="42">
        <f>โครงสร้างพื้นฐาน!I20</f>
        <v>2030000</v>
      </c>
      <c r="J9" s="33">
        <f>โครงสร้างพื้นฐาน!J20</f>
        <v>5</v>
      </c>
      <c r="K9" s="42">
        <f>โครงสร้างพื้นฐาน!K20</f>
        <v>2030000</v>
      </c>
      <c r="L9" s="34">
        <f t="shared" si="0"/>
        <v>16</v>
      </c>
      <c r="M9" s="42">
        <f t="shared" si="0"/>
        <v>17528000</v>
      </c>
    </row>
    <row r="10" spans="1:13">
      <c r="A10" s="13"/>
      <c r="B10" s="14"/>
      <c r="C10" s="14"/>
      <c r="D10" s="14"/>
      <c r="E10" s="15"/>
      <c r="F10" s="16"/>
      <c r="G10" s="43"/>
      <c r="H10" s="16"/>
      <c r="I10" s="43"/>
      <c r="J10" s="16"/>
      <c r="K10" s="43"/>
      <c r="L10" s="16"/>
      <c r="M10" s="43"/>
    </row>
    <row r="11" spans="1:13">
      <c r="A11" s="132" t="s">
        <v>10</v>
      </c>
      <c r="B11" s="134"/>
      <c r="C11" s="134"/>
      <c r="D11" s="134"/>
      <c r="E11" s="133"/>
      <c r="F11" s="35">
        <f t="shared" ref="F11:L11" si="1">F7+F8+F9</f>
        <v>27</v>
      </c>
      <c r="G11" s="44">
        <f t="shared" si="1"/>
        <v>24524000</v>
      </c>
      <c r="H11" s="35">
        <f t="shared" si="1"/>
        <v>22</v>
      </c>
      <c r="I11" s="44">
        <f t="shared" si="1"/>
        <v>14461000</v>
      </c>
      <c r="J11" s="35">
        <f t="shared" si="1"/>
        <v>17</v>
      </c>
      <c r="K11" s="44">
        <f t="shared" si="1"/>
        <v>11038000</v>
      </c>
      <c r="L11" s="35">
        <f t="shared" si="1"/>
        <v>66</v>
      </c>
      <c r="M11" s="44">
        <f>M7+M8+M9</f>
        <v>50023000</v>
      </c>
    </row>
    <row r="12" spans="1:13">
      <c r="A12" s="2" t="s">
        <v>8</v>
      </c>
      <c r="B12" s="6"/>
      <c r="C12" s="6"/>
      <c r="D12" s="6"/>
      <c r="E12" s="7"/>
      <c r="F12" s="8"/>
      <c r="G12" s="41"/>
      <c r="H12" s="8"/>
      <c r="I12" s="52"/>
      <c r="J12" s="8"/>
      <c r="K12" s="52"/>
      <c r="L12" s="8"/>
      <c r="M12" s="41"/>
    </row>
    <row r="13" spans="1:13">
      <c r="A13" s="13" t="s">
        <v>45</v>
      </c>
      <c r="B13" s="14"/>
      <c r="C13" s="14"/>
      <c r="D13" s="14"/>
      <c r="E13" s="15"/>
      <c r="F13" s="16">
        <f>เศรษฐกิจ!F8</f>
        <v>7</v>
      </c>
      <c r="G13" s="43">
        <f>เศรษฐกิจ!G8</f>
        <v>1200000</v>
      </c>
      <c r="H13" s="16">
        <f>เศรษฐกิจ!H8</f>
        <v>4</v>
      </c>
      <c r="I13" s="43">
        <f>เศรษฐกิจ!I8</f>
        <v>1050000</v>
      </c>
      <c r="J13" s="16">
        <f>เศรษฐกิจ!J8</f>
        <v>2</v>
      </c>
      <c r="K13" s="43">
        <f>เศรษฐกิจ!K8</f>
        <v>250000</v>
      </c>
      <c r="L13" s="16">
        <f>F13+H13+J13</f>
        <v>13</v>
      </c>
      <c r="M13" s="43">
        <f>G13+I13+K13</f>
        <v>2500000</v>
      </c>
    </row>
    <row r="14" spans="1:13">
      <c r="A14" s="13" t="s">
        <v>172</v>
      </c>
      <c r="B14" s="14"/>
      <c r="C14" s="14"/>
      <c r="D14" s="14"/>
      <c r="E14" s="15"/>
      <c r="F14" s="16">
        <f>เศรษฐกิจ!F13</f>
        <v>4</v>
      </c>
      <c r="G14" s="43">
        <f>เศรษฐกิจ!G13</f>
        <v>1300000</v>
      </c>
      <c r="H14" s="16">
        <f>เศรษฐกิจ!H13</f>
        <v>4</v>
      </c>
      <c r="I14" s="43">
        <f>เศรษฐกิจ!I13</f>
        <v>1750000</v>
      </c>
      <c r="J14" s="16">
        <f>เศรษฐกิจ!J13</f>
        <v>4</v>
      </c>
      <c r="K14" s="43">
        <f>เศรษฐกิจ!K13</f>
        <v>9750000</v>
      </c>
      <c r="L14" s="16">
        <f>F14+H14+J14</f>
        <v>12</v>
      </c>
      <c r="M14" s="43">
        <f>G14+I14+K14</f>
        <v>12800000</v>
      </c>
    </row>
    <row r="15" spans="1:13">
      <c r="A15" s="13" t="s">
        <v>50</v>
      </c>
      <c r="B15" s="14"/>
      <c r="C15" s="14"/>
      <c r="D15" s="14"/>
      <c r="E15" s="15"/>
      <c r="F15" s="16"/>
      <c r="G15" s="43"/>
      <c r="H15" s="16"/>
      <c r="I15" s="43"/>
      <c r="J15" s="16"/>
      <c r="K15" s="43"/>
      <c r="L15" s="16"/>
      <c r="M15" s="43"/>
    </row>
    <row r="16" spans="1:13">
      <c r="A16" s="13" t="s">
        <v>173</v>
      </c>
      <c r="B16" s="14"/>
      <c r="C16" s="14"/>
      <c r="D16" s="14"/>
      <c r="E16" s="15"/>
      <c r="F16" s="16">
        <f>เศรษฐกิจ!F19</f>
        <v>3</v>
      </c>
      <c r="G16" s="43">
        <f>เศรษฐกิจ!G19</f>
        <v>165000</v>
      </c>
      <c r="H16" s="16">
        <f>เศรษฐกิจ!H19</f>
        <v>3</v>
      </c>
      <c r="I16" s="43">
        <f>เศรษฐกิจ!I19</f>
        <v>165000</v>
      </c>
      <c r="J16" s="16">
        <f>เศรษฐกิจ!J19</f>
        <v>3</v>
      </c>
      <c r="K16" s="43">
        <f>เศรษฐกิจ!K19</f>
        <v>165000</v>
      </c>
      <c r="L16" s="16">
        <f>F16+H16+J16</f>
        <v>9</v>
      </c>
      <c r="M16" s="43">
        <f>G16+I16+K16</f>
        <v>495000</v>
      </c>
    </row>
    <row r="17" spans="1:13">
      <c r="A17" s="13"/>
      <c r="B17" s="14"/>
      <c r="C17" s="14"/>
      <c r="D17" s="14"/>
      <c r="E17" s="15"/>
      <c r="F17" s="16"/>
      <c r="G17" s="43"/>
      <c r="H17" s="16"/>
      <c r="I17" s="43"/>
      <c r="J17" s="16"/>
      <c r="K17" s="43"/>
      <c r="L17" s="16"/>
      <c r="M17" s="43"/>
    </row>
    <row r="18" spans="1:13" s="22" customFormat="1">
      <c r="A18" s="132" t="s">
        <v>10</v>
      </c>
      <c r="B18" s="134"/>
      <c r="C18" s="134"/>
      <c r="D18" s="134"/>
      <c r="E18" s="133"/>
      <c r="F18" s="35">
        <f t="shared" ref="F18:K18" si="2">F13+F14+F16</f>
        <v>14</v>
      </c>
      <c r="G18" s="44">
        <f t="shared" si="2"/>
        <v>2665000</v>
      </c>
      <c r="H18" s="35">
        <f t="shared" si="2"/>
        <v>11</v>
      </c>
      <c r="I18" s="44">
        <f t="shared" si="2"/>
        <v>2965000</v>
      </c>
      <c r="J18" s="35">
        <f t="shared" si="2"/>
        <v>9</v>
      </c>
      <c r="K18" s="44">
        <f t="shared" si="2"/>
        <v>10165000</v>
      </c>
      <c r="L18" s="35">
        <f>F18+H18+J18</f>
        <v>34</v>
      </c>
      <c r="M18" s="44">
        <f>G18+I18+K18</f>
        <v>15795000</v>
      </c>
    </row>
    <row r="19" spans="1:13">
      <c r="A19" s="2" t="s">
        <v>9</v>
      </c>
      <c r="B19" s="6"/>
      <c r="C19" s="6"/>
      <c r="D19" s="6"/>
      <c r="E19" s="7"/>
      <c r="F19" s="8"/>
      <c r="G19" s="41"/>
      <c r="H19" s="8"/>
      <c r="I19" s="52"/>
      <c r="J19" s="8"/>
      <c r="K19" s="52"/>
      <c r="L19" s="8"/>
      <c r="M19" s="41"/>
    </row>
    <row r="20" spans="1:13">
      <c r="A20" s="13" t="s">
        <v>59</v>
      </c>
      <c r="B20" s="14"/>
      <c r="C20" s="14"/>
      <c r="D20" s="14"/>
      <c r="E20" s="15"/>
      <c r="F20" s="17">
        <f>สังคม!F8</f>
        <v>15</v>
      </c>
      <c r="G20" s="43">
        <f>สังคม!G8</f>
        <v>1700000</v>
      </c>
      <c r="H20" s="17">
        <f>สังคม!H8</f>
        <v>16</v>
      </c>
      <c r="I20" s="43">
        <f>สังคม!I8</f>
        <v>1500000</v>
      </c>
      <c r="J20" s="17">
        <f>สังคม!J8</f>
        <v>15</v>
      </c>
      <c r="K20" s="43">
        <f>สังคม!K8</f>
        <v>1700000</v>
      </c>
      <c r="L20" s="16">
        <f t="shared" ref="L20:M22" si="3">F20+H20+J20</f>
        <v>46</v>
      </c>
      <c r="M20" s="43">
        <f t="shared" si="3"/>
        <v>4900000</v>
      </c>
    </row>
    <row r="21" spans="1:13">
      <c r="A21" s="13" t="s">
        <v>68</v>
      </c>
      <c r="B21" s="14"/>
      <c r="C21" s="14"/>
      <c r="D21" s="14"/>
      <c r="E21" s="15"/>
      <c r="F21" s="17">
        <f>สังคม!F17</f>
        <v>6</v>
      </c>
      <c r="G21" s="43">
        <f>สังคม!G17</f>
        <v>1115000</v>
      </c>
      <c r="H21" s="17">
        <f>สังคม!H17</f>
        <v>6</v>
      </c>
      <c r="I21" s="43">
        <f>สังคม!I17</f>
        <v>815000</v>
      </c>
      <c r="J21" s="17">
        <f>สังคม!J17</f>
        <v>6</v>
      </c>
      <c r="K21" s="43">
        <f>สังคม!K17</f>
        <v>1015000</v>
      </c>
      <c r="L21" s="16">
        <f t="shared" si="3"/>
        <v>18</v>
      </c>
      <c r="M21" s="43">
        <f t="shared" si="3"/>
        <v>2945000</v>
      </c>
    </row>
    <row r="22" spans="1:13">
      <c r="A22" s="13" t="s">
        <v>81</v>
      </c>
      <c r="B22" s="14"/>
      <c r="C22" s="14"/>
      <c r="D22" s="14"/>
      <c r="E22" s="15"/>
      <c r="F22" s="17">
        <f>สังคม!F32</f>
        <v>1</v>
      </c>
      <c r="G22" s="43">
        <f>สังคม!G32</f>
        <v>90000</v>
      </c>
      <c r="H22" s="17">
        <f>สังคม!H32</f>
        <v>1</v>
      </c>
      <c r="I22" s="43">
        <f>สังคม!I32</f>
        <v>90000</v>
      </c>
      <c r="J22" s="17">
        <f>สังคม!J32</f>
        <v>1</v>
      </c>
      <c r="K22" s="43">
        <f>สังคม!K32</f>
        <v>90000</v>
      </c>
      <c r="L22" s="16">
        <f t="shared" si="3"/>
        <v>3</v>
      </c>
      <c r="M22" s="43">
        <f t="shared" si="3"/>
        <v>270000</v>
      </c>
    </row>
    <row r="23" spans="1:13">
      <c r="A23" s="13" t="s">
        <v>84</v>
      </c>
      <c r="B23" s="14"/>
      <c r="C23" s="14"/>
      <c r="D23" s="14"/>
      <c r="E23" s="15"/>
      <c r="F23" s="17">
        <f>สังคม!F35</f>
        <v>10</v>
      </c>
      <c r="G23" s="43">
        <f>สังคม!G35</f>
        <v>8483000</v>
      </c>
      <c r="H23" s="17">
        <f>สังคม!H35</f>
        <v>10</v>
      </c>
      <c r="I23" s="43">
        <f>สังคม!I35</f>
        <v>8483000</v>
      </c>
      <c r="J23" s="17">
        <f>สังคม!J35</f>
        <v>10</v>
      </c>
      <c r="K23" s="43">
        <f>สังคม!K35</f>
        <v>8483000</v>
      </c>
      <c r="L23" s="16">
        <f>F23+H23+J23</f>
        <v>30</v>
      </c>
      <c r="M23" s="43">
        <f>G23+I23+K23</f>
        <v>25449000</v>
      </c>
    </row>
    <row r="24" spans="1:13">
      <c r="A24" s="18"/>
      <c r="B24" s="19"/>
      <c r="C24" s="19"/>
      <c r="D24" s="19"/>
      <c r="E24" s="20"/>
      <c r="F24" s="112"/>
      <c r="G24" s="45"/>
      <c r="H24" s="112"/>
      <c r="I24" s="45"/>
      <c r="J24" s="112"/>
      <c r="K24" s="45"/>
      <c r="L24" s="112"/>
      <c r="M24" s="45"/>
    </row>
    <row r="25" spans="1:13">
      <c r="A25" s="14"/>
      <c r="B25" s="14"/>
      <c r="C25" s="14"/>
      <c r="D25" s="14"/>
      <c r="E25" s="14"/>
      <c r="F25" s="30"/>
      <c r="G25" s="48"/>
      <c r="H25" s="30"/>
      <c r="I25" s="48"/>
      <c r="J25" s="30"/>
      <c r="K25" s="48"/>
      <c r="L25" s="30"/>
      <c r="M25" s="48"/>
    </row>
    <row r="26" spans="1:13">
      <c r="A26" s="126" t="s">
        <v>5</v>
      </c>
      <c r="B26" s="127"/>
      <c r="C26" s="127"/>
      <c r="D26" s="127"/>
      <c r="E26" s="128"/>
      <c r="F26" s="132" t="s">
        <v>24</v>
      </c>
      <c r="G26" s="133"/>
      <c r="H26" s="132" t="s">
        <v>76</v>
      </c>
      <c r="I26" s="133"/>
      <c r="J26" s="132" t="s">
        <v>174</v>
      </c>
      <c r="K26" s="133"/>
      <c r="L26" s="132" t="s">
        <v>4</v>
      </c>
      <c r="M26" s="133"/>
    </row>
    <row r="27" spans="1:13" ht="40.5">
      <c r="A27" s="129"/>
      <c r="B27" s="130"/>
      <c r="C27" s="130"/>
      <c r="D27" s="130"/>
      <c r="E27" s="131"/>
      <c r="F27" s="5" t="s">
        <v>2</v>
      </c>
      <c r="G27" s="40" t="s">
        <v>3</v>
      </c>
      <c r="H27" s="5" t="s">
        <v>2</v>
      </c>
      <c r="I27" s="40" t="s">
        <v>3</v>
      </c>
      <c r="J27" s="5" t="s">
        <v>2</v>
      </c>
      <c r="K27" s="40" t="s">
        <v>3</v>
      </c>
      <c r="L27" s="1" t="s">
        <v>2</v>
      </c>
      <c r="M27" s="55" t="s">
        <v>3</v>
      </c>
    </row>
    <row r="28" spans="1:13">
      <c r="A28" s="13" t="s">
        <v>89</v>
      </c>
      <c r="B28" s="14"/>
      <c r="C28" s="14"/>
      <c r="D28" s="14"/>
      <c r="E28" s="15"/>
      <c r="F28" s="17">
        <f>สังคม!F40</f>
        <v>10</v>
      </c>
      <c r="G28" s="43">
        <f>สังคม!G40</f>
        <v>760000</v>
      </c>
      <c r="H28" s="17">
        <f>สังคม!H40</f>
        <v>10</v>
      </c>
      <c r="I28" s="43">
        <f>สังคม!I40</f>
        <v>660000</v>
      </c>
      <c r="J28" s="17">
        <f>สังคม!J40</f>
        <v>10</v>
      </c>
      <c r="K28" s="43">
        <f>สังคม!K40</f>
        <v>660000</v>
      </c>
      <c r="L28" s="16">
        <f>F28+H28+J28</f>
        <v>30</v>
      </c>
      <c r="M28" s="43">
        <f>G28+I28+K28</f>
        <v>2080000</v>
      </c>
    </row>
    <row r="29" spans="1:13">
      <c r="A29" s="13"/>
      <c r="B29" s="14"/>
      <c r="C29" s="14"/>
      <c r="D29" s="14"/>
      <c r="E29" s="15"/>
      <c r="F29" s="16"/>
      <c r="G29" s="43"/>
      <c r="H29" s="16"/>
      <c r="I29" s="43"/>
      <c r="J29" s="16"/>
      <c r="K29" s="43"/>
      <c r="L29" s="16"/>
      <c r="M29" s="43"/>
    </row>
    <row r="30" spans="1:13">
      <c r="A30" s="132" t="s">
        <v>10</v>
      </c>
      <c r="B30" s="134"/>
      <c r="C30" s="134"/>
      <c r="D30" s="134"/>
      <c r="E30" s="133"/>
      <c r="F30" s="35">
        <f t="shared" ref="F30:M30" si="4">F20+F21+F22+F23+F28</f>
        <v>42</v>
      </c>
      <c r="G30" s="44">
        <f t="shared" si="4"/>
        <v>12148000</v>
      </c>
      <c r="H30" s="26">
        <f t="shared" si="4"/>
        <v>43</v>
      </c>
      <c r="I30" s="44">
        <f t="shared" si="4"/>
        <v>11548000</v>
      </c>
      <c r="J30" s="35">
        <f t="shared" si="4"/>
        <v>42</v>
      </c>
      <c r="K30" s="44">
        <f t="shared" si="4"/>
        <v>11948000</v>
      </c>
      <c r="L30" s="28">
        <f t="shared" si="4"/>
        <v>127</v>
      </c>
      <c r="M30" s="44">
        <f t="shared" si="4"/>
        <v>35644000</v>
      </c>
    </row>
    <row r="31" spans="1:13">
      <c r="A31" s="2" t="s">
        <v>11</v>
      </c>
      <c r="B31" s="6"/>
      <c r="C31" s="6"/>
      <c r="D31" s="6"/>
      <c r="E31" s="7"/>
      <c r="F31" s="8"/>
      <c r="G31" s="41"/>
      <c r="H31" s="8"/>
      <c r="I31" s="52"/>
      <c r="J31" s="8"/>
      <c r="K31" s="52"/>
      <c r="L31" s="8"/>
      <c r="M31" s="41"/>
    </row>
    <row r="32" spans="1:13">
      <c r="A32" s="13" t="s">
        <v>102</v>
      </c>
      <c r="B32" s="14"/>
      <c r="C32" s="14"/>
      <c r="D32" s="14"/>
      <c r="E32" s="15"/>
      <c r="F32" s="17">
        <f>สิ่งแวดล้อม!F8</f>
        <v>5</v>
      </c>
      <c r="G32" s="43">
        <f>สิ่งแวดล้อม!G8</f>
        <v>285000</v>
      </c>
      <c r="H32" s="17">
        <f>สิ่งแวดล้อม!H8</f>
        <v>5</v>
      </c>
      <c r="I32" s="43">
        <f>สิ่งแวดล้อม!I8</f>
        <v>285000</v>
      </c>
      <c r="J32" s="17">
        <f>สิ่งแวดล้อม!J8</f>
        <v>5</v>
      </c>
      <c r="K32" s="43">
        <f>สิ่งแวดล้อม!K8</f>
        <v>285000</v>
      </c>
      <c r="L32" s="16">
        <f t="shared" ref="L32:M34" si="5">F32+H32+J32</f>
        <v>15</v>
      </c>
      <c r="M32" s="43">
        <f t="shared" si="5"/>
        <v>855000</v>
      </c>
    </row>
    <row r="33" spans="1:14">
      <c r="A33" s="13" t="s">
        <v>108</v>
      </c>
      <c r="B33" s="14"/>
      <c r="C33" s="14"/>
      <c r="D33" s="14"/>
      <c r="E33" s="15"/>
      <c r="F33" s="17">
        <f>สิ่งแวดล้อม!F14</f>
        <v>5</v>
      </c>
      <c r="G33" s="43">
        <f>สิ่งแวดล้อม!G14</f>
        <v>735000</v>
      </c>
      <c r="H33" s="17">
        <f>สิ่งแวดล้อม!H14</f>
        <v>5</v>
      </c>
      <c r="I33" s="43">
        <f>สิ่งแวดล้อม!I14</f>
        <v>2735000</v>
      </c>
      <c r="J33" s="17">
        <f>สิ่งแวดล้อม!J14</f>
        <v>5</v>
      </c>
      <c r="K33" s="43">
        <f>สิ่งแวดล้อม!K14</f>
        <v>2735000</v>
      </c>
      <c r="L33" s="16">
        <f t="shared" si="5"/>
        <v>15</v>
      </c>
      <c r="M33" s="43">
        <f t="shared" si="5"/>
        <v>6205000</v>
      </c>
    </row>
    <row r="34" spans="1:14">
      <c r="A34" s="13" t="s">
        <v>113</v>
      </c>
      <c r="B34" s="14"/>
      <c r="C34" s="14"/>
      <c r="D34" s="14"/>
      <c r="E34" s="15"/>
      <c r="F34" s="17">
        <f>สิ่งแวดล้อม!F19</f>
        <v>3</v>
      </c>
      <c r="G34" s="43">
        <f>สิ่งแวดล้อม!G19</f>
        <v>10000</v>
      </c>
      <c r="H34" s="17">
        <f>สิ่งแวดล้อม!H19</f>
        <v>4</v>
      </c>
      <c r="I34" s="43">
        <f>สิ่งแวดล้อม!I19</f>
        <v>1010000</v>
      </c>
      <c r="J34" s="17">
        <f>สิ่งแวดล้อม!J19</f>
        <v>4</v>
      </c>
      <c r="K34" s="43">
        <f>สิ่งแวดล้อม!K19</f>
        <v>1010000</v>
      </c>
      <c r="L34" s="16">
        <f t="shared" si="5"/>
        <v>11</v>
      </c>
      <c r="M34" s="43">
        <f t="shared" si="5"/>
        <v>2030000</v>
      </c>
    </row>
    <row r="35" spans="1:14">
      <c r="A35" s="13"/>
      <c r="B35" s="14"/>
      <c r="C35" s="14"/>
      <c r="D35" s="14"/>
      <c r="E35" s="14"/>
      <c r="F35" s="16"/>
      <c r="G35" s="46"/>
      <c r="H35" s="36"/>
      <c r="I35" s="53"/>
      <c r="J35" s="30"/>
      <c r="K35" s="53"/>
      <c r="L35" s="16"/>
      <c r="M35" s="56"/>
    </row>
    <row r="36" spans="1:14" s="22" customFormat="1">
      <c r="A36" s="132" t="s">
        <v>10</v>
      </c>
      <c r="B36" s="134"/>
      <c r="C36" s="134"/>
      <c r="D36" s="134"/>
      <c r="E36" s="133"/>
      <c r="F36" s="35">
        <f t="shared" ref="F36:M36" si="6">F32+F33+F34</f>
        <v>13</v>
      </c>
      <c r="G36" s="47">
        <f t="shared" si="6"/>
        <v>1030000</v>
      </c>
      <c r="H36" s="35">
        <f t="shared" si="6"/>
        <v>14</v>
      </c>
      <c r="I36" s="54">
        <f t="shared" si="6"/>
        <v>4030000</v>
      </c>
      <c r="J36" s="35">
        <f t="shared" si="6"/>
        <v>14</v>
      </c>
      <c r="K36" s="44">
        <f t="shared" si="6"/>
        <v>4030000</v>
      </c>
      <c r="L36" s="35">
        <f t="shared" si="6"/>
        <v>41</v>
      </c>
      <c r="M36" s="44">
        <f t="shared" si="6"/>
        <v>9090000</v>
      </c>
    </row>
    <row r="37" spans="1:14">
      <c r="A37" s="2" t="s">
        <v>12</v>
      </c>
      <c r="B37" s="6"/>
      <c r="C37" s="6"/>
      <c r="D37" s="6"/>
      <c r="E37" s="7"/>
      <c r="F37" s="8"/>
      <c r="G37" s="41"/>
      <c r="H37" s="8"/>
      <c r="I37" s="52"/>
      <c r="J37" s="8"/>
      <c r="K37" s="52"/>
      <c r="L37" s="8"/>
      <c r="M37" s="41"/>
    </row>
    <row r="38" spans="1:14">
      <c r="A38" s="13" t="s">
        <v>14</v>
      </c>
      <c r="B38" s="14"/>
      <c r="C38" s="14"/>
      <c r="D38" s="14"/>
      <c r="E38" s="15"/>
      <c r="F38" s="17">
        <f>การศึกษา!F8</f>
        <v>15</v>
      </c>
      <c r="G38" s="43">
        <f>การศึกษา!G8</f>
        <v>6668800</v>
      </c>
      <c r="H38" s="17">
        <f>การศึกษา!H8</f>
        <v>15</v>
      </c>
      <c r="I38" s="43">
        <f>การศึกษา!I8</f>
        <v>6422000</v>
      </c>
      <c r="J38" s="17">
        <f>การศึกษา!J8</f>
        <v>15</v>
      </c>
      <c r="K38" s="43">
        <f>การศึกษา!K8</f>
        <v>6472800</v>
      </c>
      <c r="L38" s="16">
        <f>F38+H38+J38</f>
        <v>45</v>
      </c>
      <c r="M38" s="43">
        <f>G38+I38+K38</f>
        <v>19563600</v>
      </c>
    </row>
    <row r="39" spans="1:14">
      <c r="A39" s="13" t="s">
        <v>15</v>
      </c>
      <c r="B39" s="14"/>
      <c r="C39" s="14"/>
      <c r="D39" s="14"/>
      <c r="E39" s="15"/>
      <c r="F39" s="17">
        <f>การศึกษา!F17</f>
        <v>4</v>
      </c>
      <c r="G39" s="43">
        <f>การศึกษา!G17</f>
        <v>670000</v>
      </c>
      <c r="H39" s="17">
        <f>การศึกษา!H17</f>
        <v>4</v>
      </c>
      <c r="I39" s="43">
        <f>การศึกษา!I17</f>
        <v>670000</v>
      </c>
      <c r="J39" s="17">
        <f>การศึกษา!J17</f>
        <v>4</v>
      </c>
      <c r="K39" s="43">
        <f>การศึกษา!K17</f>
        <v>670000</v>
      </c>
      <c r="L39" s="16">
        <f>F39+H39+J39</f>
        <v>12</v>
      </c>
      <c r="M39" s="43">
        <f>G39+I39+K39</f>
        <v>2010000</v>
      </c>
    </row>
    <row r="40" spans="1:14">
      <c r="A40" s="13"/>
      <c r="B40" s="14"/>
      <c r="C40" s="14"/>
      <c r="D40" s="14"/>
      <c r="E40" s="15"/>
      <c r="F40" s="16"/>
      <c r="G40" s="43"/>
      <c r="H40" s="16"/>
      <c r="I40" s="53"/>
      <c r="J40" s="16"/>
      <c r="K40" s="53"/>
      <c r="L40" s="16"/>
      <c r="M40" s="53"/>
    </row>
    <row r="41" spans="1:14">
      <c r="A41" s="138" t="s">
        <v>10</v>
      </c>
      <c r="B41" s="139"/>
      <c r="C41" s="139"/>
      <c r="D41" s="139"/>
      <c r="E41" s="140"/>
      <c r="F41" s="35">
        <f t="shared" ref="F41:M41" si="7">F38+F39</f>
        <v>19</v>
      </c>
      <c r="G41" s="47">
        <f t="shared" si="7"/>
        <v>7338800</v>
      </c>
      <c r="H41" s="35">
        <f t="shared" si="7"/>
        <v>19</v>
      </c>
      <c r="I41" s="54">
        <f t="shared" si="7"/>
        <v>7092000</v>
      </c>
      <c r="J41" s="35">
        <f t="shared" si="7"/>
        <v>19</v>
      </c>
      <c r="K41" s="44">
        <f t="shared" si="7"/>
        <v>7142800</v>
      </c>
      <c r="L41" s="35">
        <f t="shared" si="7"/>
        <v>57</v>
      </c>
      <c r="M41" s="44">
        <f t="shared" si="7"/>
        <v>21573600</v>
      </c>
    </row>
    <row r="42" spans="1:14">
      <c r="A42" s="2" t="s">
        <v>13</v>
      </c>
      <c r="B42" s="6"/>
      <c r="C42" s="6"/>
      <c r="D42" s="6"/>
      <c r="E42" s="7"/>
      <c r="F42" s="8"/>
      <c r="G42" s="41"/>
      <c r="H42" s="8"/>
      <c r="I42" s="52"/>
      <c r="J42" s="8"/>
      <c r="K42" s="52"/>
      <c r="L42" s="8"/>
      <c r="M42" s="41"/>
    </row>
    <row r="43" spans="1:14">
      <c r="A43" s="13" t="s">
        <v>132</v>
      </c>
      <c r="B43" s="14"/>
      <c r="C43" s="14"/>
      <c r="D43" s="14"/>
      <c r="E43" s="15"/>
      <c r="F43" s="16">
        <f>การท่องเที่ยว!F8</f>
        <v>3</v>
      </c>
      <c r="G43" s="43">
        <f>การท่องเที่ยว!G8</f>
        <v>110000</v>
      </c>
      <c r="H43" s="16">
        <f>การท่องเที่ยว!H8</f>
        <v>3</v>
      </c>
      <c r="I43" s="43">
        <f>การท่องเที่ยว!I8</f>
        <v>80000</v>
      </c>
      <c r="J43" s="16">
        <f>การท่องเที่ยว!J8</f>
        <v>3</v>
      </c>
      <c r="K43" s="43">
        <f>การท่องเที่ยว!K8</f>
        <v>80000</v>
      </c>
      <c r="L43" s="16">
        <f>F43+H43+J43</f>
        <v>9</v>
      </c>
      <c r="M43" s="43">
        <f>G43+I43+K43</f>
        <v>270000</v>
      </c>
    </row>
    <row r="44" spans="1:14">
      <c r="A44" s="13" t="s">
        <v>138</v>
      </c>
      <c r="B44" s="14"/>
      <c r="C44" s="14"/>
      <c r="D44" s="14"/>
      <c r="E44" s="15"/>
      <c r="F44" s="16">
        <f>การท่องเที่ยว!F14</f>
        <v>6</v>
      </c>
      <c r="G44" s="43">
        <f>การท่องเที่ยว!G14</f>
        <v>510000</v>
      </c>
      <c r="H44" s="16">
        <f>การท่องเที่ยว!H14</f>
        <v>5</v>
      </c>
      <c r="I44" s="43">
        <f>การท่องเที่ยว!I14</f>
        <v>360000</v>
      </c>
      <c r="J44" s="16">
        <f>การท่องเที่ยว!J14</f>
        <v>6</v>
      </c>
      <c r="K44" s="43">
        <f>การท่องเที่ยว!K14</f>
        <v>440000</v>
      </c>
      <c r="L44" s="16">
        <f>F44+H44+J44</f>
        <v>17</v>
      </c>
      <c r="M44" s="43">
        <f>G44+I44+K44</f>
        <v>1310000</v>
      </c>
      <c r="N44" s="14"/>
    </row>
    <row r="45" spans="1:14">
      <c r="A45" s="13"/>
      <c r="B45" s="14"/>
      <c r="C45" s="14"/>
      <c r="D45" s="14"/>
      <c r="E45" s="15"/>
      <c r="F45" s="16"/>
      <c r="G45" s="43"/>
      <c r="H45" s="16"/>
      <c r="I45" s="43"/>
      <c r="J45" s="16"/>
      <c r="K45" s="43"/>
      <c r="L45" s="16"/>
      <c r="M45" s="43"/>
    </row>
    <row r="46" spans="1:14">
      <c r="A46" s="132" t="s">
        <v>10</v>
      </c>
      <c r="B46" s="134"/>
      <c r="C46" s="134"/>
      <c r="D46" s="134"/>
      <c r="E46" s="133"/>
      <c r="F46" s="35">
        <f t="shared" ref="F46:M46" si="8">F43+F44</f>
        <v>9</v>
      </c>
      <c r="G46" s="47">
        <f t="shared" si="8"/>
        <v>620000</v>
      </c>
      <c r="H46" s="35">
        <f t="shared" si="8"/>
        <v>8</v>
      </c>
      <c r="I46" s="54">
        <f t="shared" si="8"/>
        <v>440000</v>
      </c>
      <c r="J46" s="35">
        <f t="shared" si="8"/>
        <v>9</v>
      </c>
      <c r="K46" s="44">
        <f t="shared" si="8"/>
        <v>520000</v>
      </c>
      <c r="L46" s="35">
        <f t="shared" si="8"/>
        <v>26</v>
      </c>
      <c r="M46" s="44">
        <f t="shared" si="8"/>
        <v>1580000</v>
      </c>
    </row>
    <row r="47" spans="1:14">
      <c r="A47" s="38"/>
      <c r="B47" s="38"/>
      <c r="C47" s="38"/>
      <c r="D47" s="38"/>
      <c r="E47" s="38"/>
      <c r="F47" s="38"/>
      <c r="G47" s="49"/>
      <c r="H47" s="38"/>
      <c r="I47" s="49"/>
      <c r="J47" s="38"/>
      <c r="K47" s="49"/>
      <c r="L47" s="38"/>
      <c r="M47" s="49"/>
    </row>
    <row r="48" spans="1:14">
      <c r="A48" s="38"/>
      <c r="B48" s="38"/>
      <c r="C48" s="38"/>
      <c r="D48" s="38"/>
      <c r="E48" s="38"/>
      <c r="F48" s="38"/>
      <c r="G48" s="49"/>
      <c r="H48" s="38"/>
      <c r="I48" s="49"/>
      <c r="J48" s="38"/>
      <c r="K48" s="49"/>
      <c r="L48" s="38"/>
      <c r="M48" s="49"/>
    </row>
    <row r="49" spans="1:13">
      <c r="A49" s="38"/>
      <c r="B49" s="38"/>
      <c r="C49" s="38"/>
      <c r="D49" s="38"/>
      <c r="E49" s="38"/>
      <c r="F49" s="38"/>
      <c r="G49" s="49"/>
      <c r="H49" s="38"/>
      <c r="I49" s="49"/>
      <c r="J49" s="38"/>
      <c r="K49" s="49"/>
      <c r="L49" s="38"/>
      <c r="M49" s="49"/>
    </row>
    <row r="50" spans="1:13">
      <c r="A50" s="38"/>
      <c r="B50" s="38"/>
      <c r="C50" s="38"/>
      <c r="D50" s="38"/>
      <c r="E50" s="38"/>
      <c r="F50" s="38"/>
      <c r="G50" s="49"/>
      <c r="H50" s="38"/>
      <c r="I50" s="49"/>
      <c r="J50" s="38"/>
      <c r="K50" s="49"/>
      <c r="L50" s="38"/>
      <c r="M50" s="49"/>
    </row>
    <row r="51" spans="1:13">
      <c r="A51" s="126" t="s">
        <v>5</v>
      </c>
      <c r="B51" s="127"/>
      <c r="C51" s="127"/>
      <c r="D51" s="127"/>
      <c r="E51" s="128"/>
      <c r="F51" s="132" t="s">
        <v>24</v>
      </c>
      <c r="G51" s="133"/>
      <c r="H51" s="132" t="s">
        <v>76</v>
      </c>
      <c r="I51" s="133"/>
      <c r="J51" s="132" t="s">
        <v>174</v>
      </c>
      <c r="K51" s="133"/>
      <c r="L51" s="132" t="s">
        <v>4</v>
      </c>
      <c r="M51" s="133"/>
    </row>
    <row r="52" spans="1:13" ht="40.5">
      <c r="A52" s="129"/>
      <c r="B52" s="130"/>
      <c r="C52" s="130"/>
      <c r="D52" s="130"/>
      <c r="E52" s="131"/>
      <c r="F52" s="5" t="s">
        <v>2</v>
      </c>
      <c r="G52" s="40" t="s">
        <v>3</v>
      </c>
      <c r="H52" s="5" t="s">
        <v>2</v>
      </c>
      <c r="I52" s="40" t="s">
        <v>3</v>
      </c>
      <c r="J52" s="5" t="s">
        <v>2</v>
      </c>
      <c r="K52" s="40" t="s">
        <v>3</v>
      </c>
      <c r="L52" s="1" t="s">
        <v>2</v>
      </c>
      <c r="M52" s="55" t="s">
        <v>3</v>
      </c>
    </row>
    <row r="53" spans="1:13">
      <c r="A53" s="2" t="s">
        <v>18</v>
      </c>
      <c r="B53" s="6"/>
      <c r="C53" s="6"/>
      <c r="D53" s="6"/>
      <c r="E53" s="7"/>
      <c r="F53" s="8"/>
      <c r="G53" s="41"/>
      <c r="H53" s="8"/>
      <c r="I53" s="52"/>
      <c r="J53" s="8"/>
      <c r="K53" s="52"/>
      <c r="L53" s="8"/>
      <c r="M53" s="41"/>
    </row>
    <row r="54" spans="1:13">
      <c r="A54" s="13" t="s">
        <v>146</v>
      </c>
      <c r="B54" s="14"/>
      <c r="C54" s="14"/>
      <c r="D54" s="14"/>
      <c r="E54" s="15"/>
      <c r="F54" s="16">
        <f>การบริหาร!F8</f>
        <v>22</v>
      </c>
      <c r="G54" s="43">
        <f>การบริหาร!G8</f>
        <v>5791900</v>
      </c>
      <c r="H54" s="16">
        <f>การบริหาร!H8</f>
        <v>15</v>
      </c>
      <c r="I54" s="43">
        <f>การบริหาร!I8</f>
        <v>2753000</v>
      </c>
      <c r="J54" s="16">
        <f>การบริหาร!J8</f>
        <v>15</v>
      </c>
      <c r="K54" s="43">
        <f>การบริหาร!K8</f>
        <v>2753000</v>
      </c>
      <c r="L54" s="16">
        <f>F54+H54+J54</f>
        <v>52</v>
      </c>
      <c r="M54" s="43">
        <f>G54+I54+K54</f>
        <v>11297900</v>
      </c>
    </row>
    <row r="55" spans="1:13">
      <c r="A55" s="13" t="s">
        <v>16</v>
      </c>
      <c r="B55" s="14"/>
      <c r="C55" s="14"/>
      <c r="D55" s="14"/>
      <c r="E55" s="15"/>
      <c r="F55" s="16">
        <f>การบริหาร!F28</f>
        <v>6</v>
      </c>
      <c r="G55" s="43">
        <f>การบริหาร!G28</f>
        <v>1040000</v>
      </c>
      <c r="H55" s="16">
        <f>การบริหาร!H28</f>
        <v>6</v>
      </c>
      <c r="I55" s="43">
        <f>การบริหาร!I28</f>
        <v>1040000</v>
      </c>
      <c r="J55" s="16">
        <f>การบริหาร!J28</f>
        <v>6</v>
      </c>
      <c r="K55" s="43">
        <f>การบริหาร!K28</f>
        <v>1040000</v>
      </c>
      <c r="L55" s="16">
        <f>F55+H55+J55</f>
        <v>18</v>
      </c>
      <c r="M55" s="43">
        <f>G55+I55+K55</f>
        <v>3120000</v>
      </c>
    </row>
    <row r="56" spans="1:13">
      <c r="A56" s="13"/>
      <c r="B56" s="14"/>
      <c r="C56" s="14"/>
      <c r="D56" s="14"/>
      <c r="E56" s="14"/>
      <c r="F56" s="16"/>
      <c r="G56" s="46"/>
      <c r="H56" s="36"/>
      <c r="I56" s="53"/>
      <c r="J56" s="30"/>
      <c r="K56" s="53"/>
      <c r="L56" s="16"/>
      <c r="M56" s="57"/>
    </row>
    <row r="57" spans="1:13">
      <c r="A57" s="132" t="s">
        <v>10</v>
      </c>
      <c r="B57" s="134"/>
      <c r="C57" s="134"/>
      <c r="D57" s="134"/>
      <c r="E57" s="133"/>
      <c r="F57" s="35">
        <f t="shared" ref="F57:M57" si="9">F54+F55</f>
        <v>28</v>
      </c>
      <c r="G57" s="47">
        <f t="shared" si="9"/>
        <v>6831900</v>
      </c>
      <c r="H57" s="35">
        <f t="shared" si="9"/>
        <v>21</v>
      </c>
      <c r="I57" s="54">
        <f t="shared" si="9"/>
        <v>3793000</v>
      </c>
      <c r="J57" s="35">
        <f t="shared" si="9"/>
        <v>21</v>
      </c>
      <c r="K57" s="44">
        <f t="shared" si="9"/>
        <v>3793000</v>
      </c>
      <c r="L57" s="35">
        <f t="shared" si="9"/>
        <v>70</v>
      </c>
      <c r="M57" s="44">
        <f t="shared" si="9"/>
        <v>14417900</v>
      </c>
    </row>
    <row r="58" spans="1:13" s="61" customFormat="1">
      <c r="A58" s="135" t="s">
        <v>20</v>
      </c>
      <c r="B58" s="136"/>
      <c r="C58" s="136"/>
      <c r="D58" s="136"/>
      <c r="E58" s="137"/>
      <c r="F58" s="81">
        <f t="shared" ref="F58:M58" si="10">F11+F18+F30+F36+F41+F46+F57</f>
        <v>152</v>
      </c>
      <c r="G58" s="82">
        <f t="shared" si="10"/>
        <v>55157700</v>
      </c>
      <c r="H58" s="81">
        <f t="shared" si="10"/>
        <v>138</v>
      </c>
      <c r="I58" s="83">
        <f t="shared" si="10"/>
        <v>44329000</v>
      </c>
      <c r="J58" s="81">
        <f t="shared" si="10"/>
        <v>131</v>
      </c>
      <c r="K58" s="84">
        <f t="shared" si="10"/>
        <v>48636800</v>
      </c>
      <c r="L58" s="85">
        <f t="shared" si="10"/>
        <v>421</v>
      </c>
      <c r="M58" s="84">
        <f t="shared" si="10"/>
        <v>148123500</v>
      </c>
    </row>
    <row r="59" spans="1:13">
      <c r="A59" s="6"/>
      <c r="B59" s="6"/>
      <c r="C59" s="6"/>
      <c r="D59" s="6"/>
      <c r="E59" s="6"/>
      <c r="F59" s="39"/>
      <c r="G59" s="50"/>
      <c r="H59" s="39"/>
      <c r="I59" s="50"/>
      <c r="J59" s="39"/>
      <c r="K59" s="50"/>
      <c r="L59" s="39"/>
      <c r="M59" s="50"/>
    </row>
    <row r="60" spans="1:13">
      <c r="A60" s="14"/>
      <c r="B60" s="14"/>
      <c r="C60" s="14"/>
      <c r="D60" s="14"/>
      <c r="E60" s="14"/>
      <c r="F60" s="30"/>
      <c r="G60" s="48"/>
      <c r="H60" s="30"/>
      <c r="I60" s="46"/>
      <c r="J60" s="30"/>
      <c r="K60" s="46"/>
      <c r="L60" s="30"/>
      <c r="M60" s="46"/>
    </row>
  </sheetData>
  <mergeCells count="26">
    <mergeCell ref="A58:E58"/>
    <mergeCell ref="A57:E57"/>
    <mergeCell ref="A41:E41"/>
    <mergeCell ref="A46:E46"/>
    <mergeCell ref="A51:E52"/>
    <mergeCell ref="F51:G51"/>
    <mergeCell ref="H51:I51"/>
    <mergeCell ref="J51:K51"/>
    <mergeCell ref="L51:M51"/>
    <mergeCell ref="A4:E5"/>
    <mergeCell ref="F4:G4"/>
    <mergeCell ref="L4:M4"/>
    <mergeCell ref="H4:I4"/>
    <mergeCell ref="J4:K4"/>
    <mergeCell ref="A30:E30"/>
    <mergeCell ref="L26:M26"/>
    <mergeCell ref="A36:E36"/>
    <mergeCell ref="A1:M1"/>
    <mergeCell ref="A2:M2"/>
    <mergeCell ref="A3:M3"/>
    <mergeCell ref="A26:E27"/>
    <mergeCell ref="F26:G26"/>
    <mergeCell ref="H26:I26"/>
    <mergeCell ref="J26:K26"/>
    <mergeCell ref="A11:E11"/>
    <mergeCell ref="A18:E18"/>
  </mergeCells>
  <phoneticPr fontId="1" type="noConversion"/>
  <printOptions horizontalCentered="1"/>
  <pageMargins left="0.39370078740157483" right="0.39370078740157483" top="0.78740157480314965" bottom="0.39370078740157483" header="0.39370078740157483" footer="0.19685039370078741"/>
  <pageSetup paperSize="9" firstPageNumber="48" orientation="landscape" useFirstPageNumber="1" r:id="rId1"/>
  <headerFooter alignWithMargins="0">
    <oddFooter>&amp;R&amp;"TH SarabunIT๙,ธรรมดา"&amp;12&amp;P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topLeftCell="A16" zoomScale="120" zoomScaleNormal="100" workbookViewId="0">
      <selection activeCell="H39" sqref="H39"/>
    </sheetView>
  </sheetViews>
  <sheetFormatPr defaultRowHeight="20.25"/>
  <cols>
    <col min="1" max="4" width="9.140625" style="3"/>
    <col min="5" max="5" width="15.7109375" style="3" customWidth="1"/>
    <col min="6" max="6" width="8.7109375" style="3" customWidth="1"/>
    <col min="7" max="7" width="13.7109375" style="62" customWidth="1"/>
    <col min="8" max="8" width="8.7109375" style="3" customWidth="1"/>
    <col min="9" max="9" width="13.7109375" style="62" customWidth="1"/>
    <col min="10" max="10" width="8.7109375" style="3" customWidth="1"/>
    <col min="11" max="11" width="13.7109375" style="62" customWidth="1"/>
    <col min="12" max="12" width="8.7109375" style="3" customWidth="1"/>
    <col min="13" max="13" width="13.7109375" style="62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6</v>
      </c>
      <c r="B7" s="6"/>
      <c r="C7" s="6"/>
      <c r="D7" s="6"/>
      <c r="E7" s="7"/>
      <c r="F7" s="115"/>
      <c r="G7" s="116"/>
      <c r="H7" s="115"/>
      <c r="I7" s="117"/>
      <c r="J7" s="115"/>
      <c r="K7" s="117"/>
      <c r="L7" s="115"/>
      <c r="M7" s="116"/>
    </row>
    <row r="8" spans="1:13" s="61" customFormat="1">
      <c r="A8" s="74" t="s">
        <v>25</v>
      </c>
      <c r="B8" s="75"/>
      <c r="C8" s="75"/>
      <c r="D8" s="75"/>
      <c r="E8" s="76"/>
      <c r="F8" s="123">
        <f>F10+F13+F14</f>
        <v>18</v>
      </c>
      <c r="G8" s="124">
        <f>G10+G13+G14</f>
        <v>10830000</v>
      </c>
      <c r="H8" s="123">
        <f>H10+H13</f>
        <v>14</v>
      </c>
      <c r="I8" s="124">
        <f>I10+I13</f>
        <v>12205000</v>
      </c>
      <c r="J8" s="123">
        <f>J10+J13</f>
        <v>9</v>
      </c>
      <c r="K8" s="124">
        <f>K10+K13</f>
        <v>8782000</v>
      </c>
      <c r="L8" s="123">
        <f>L10+L13+L14</f>
        <v>41</v>
      </c>
      <c r="M8" s="124">
        <f>M10+M13+M14</f>
        <v>31817000</v>
      </c>
    </row>
    <row r="9" spans="1:13" s="61" customFormat="1">
      <c r="A9" s="74" t="s">
        <v>26</v>
      </c>
      <c r="B9" s="75"/>
      <c r="C9" s="75"/>
      <c r="D9" s="75"/>
      <c r="E9" s="76"/>
      <c r="F9" s="118"/>
      <c r="G9" s="119"/>
      <c r="H9" s="118"/>
      <c r="I9" s="119"/>
      <c r="J9" s="118"/>
      <c r="K9" s="119"/>
      <c r="L9" s="118"/>
      <c r="M9" s="119"/>
    </row>
    <row r="10" spans="1:13">
      <c r="A10" s="13" t="s">
        <v>27</v>
      </c>
      <c r="B10" s="14"/>
      <c r="C10" s="14"/>
      <c r="D10" s="14"/>
      <c r="E10" s="15"/>
      <c r="F10" s="17">
        <v>14</v>
      </c>
      <c r="G10" s="43">
        <v>10516000</v>
      </c>
      <c r="H10" s="17">
        <v>13</v>
      </c>
      <c r="I10" s="43">
        <v>12005000</v>
      </c>
      <c r="J10" s="17">
        <v>8</v>
      </c>
      <c r="K10" s="43">
        <v>8582000</v>
      </c>
      <c r="L10" s="17">
        <f>F10+H10+J10</f>
        <v>35</v>
      </c>
      <c r="M10" s="43">
        <f>G10+I10+K10</f>
        <v>31103000</v>
      </c>
    </row>
    <row r="11" spans="1:13">
      <c r="A11" s="13" t="s">
        <v>28</v>
      </c>
      <c r="B11" s="14"/>
      <c r="C11" s="14"/>
      <c r="D11" s="14"/>
      <c r="E11" s="15"/>
      <c r="F11" s="17"/>
      <c r="G11" s="43"/>
      <c r="H11" s="17"/>
      <c r="I11" s="43"/>
      <c r="J11" s="17"/>
      <c r="K11" s="43"/>
      <c r="L11" s="17"/>
      <c r="M11" s="43"/>
    </row>
    <row r="12" spans="1:13">
      <c r="A12" s="13" t="s">
        <v>29</v>
      </c>
      <c r="B12" s="14"/>
      <c r="C12" s="14"/>
      <c r="D12" s="14"/>
      <c r="E12" s="15"/>
      <c r="F12" s="17" t="s">
        <v>21</v>
      </c>
      <c r="G12" s="43" t="s">
        <v>21</v>
      </c>
      <c r="H12" s="17" t="s">
        <v>21</v>
      </c>
      <c r="I12" s="43" t="s">
        <v>21</v>
      </c>
      <c r="J12" s="17" t="s">
        <v>21</v>
      </c>
      <c r="K12" s="43" t="s">
        <v>21</v>
      </c>
      <c r="L12" s="17" t="s">
        <v>21</v>
      </c>
      <c r="M12" s="43" t="s">
        <v>21</v>
      </c>
    </row>
    <row r="13" spans="1:13">
      <c r="A13" s="13" t="s">
        <v>30</v>
      </c>
      <c r="B13" s="14"/>
      <c r="C13" s="14"/>
      <c r="D13" s="14"/>
      <c r="E13" s="15"/>
      <c r="F13" s="17">
        <v>1</v>
      </c>
      <c r="G13" s="43">
        <v>200000</v>
      </c>
      <c r="H13" s="17">
        <v>1</v>
      </c>
      <c r="I13" s="43">
        <v>200000</v>
      </c>
      <c r="J13" s="17">
        <v>1</v>
      </c>
      <c r="K13" s="43">
        <v>200000</v>
      </c>
      <c r="L13" s="17">
        <f>F13+H13+J13</f>
        <v>3</v>
      </c>
      <c r="M13" s="43">
        <f>G13+I13+K13</f>
        <v>600000</v>
      </c>
    </row>
    <row r="14" spans="1:13">
      <c r="A14" s="13" t="s">
        <v>31</v>
      </c>
      <c r="B14" s="14"/>
      <c r="C14" s="14"/>
      <c r="D14" s="14"/>
      <c r="E14" s="15"/>
      <c r="F14" s="17">
        <v>3</v>
      </c>
      <c r="G14" s="43">
        <v>114000</v>
      </c>
      <c r="H14" s="17" t="s">
        <v>21</v>
      </c>
      <c r="I14" s="43" t="s">
        <v>21</v>
      </c>
      <c r="J14" s="17" t="s">
        <v>21</v>
      </c>
      <c r="K14" s="43" t="s">
        <v>21</v>
      </c>
      <c r="L14" s="17">
        <f>F14</f>
        <v>3</v>
      </c>
      <c r="M14" s="43">
        <f>G14</f>
        <v>114000</v>
      </c>
    </row>
    <row r="15" spans="1:13">
      <c r="A15" s="13" t="s">
        <v>32</v>
      </c>
      <c r="B15" s="14"/>
      <c r="C15" s="14"/>
      <c r="D15" s="14"/>
      <c r="E15" s="15"/>
      <c r="F15" s="17"/>
      <c r="G15" s="43"/>
      <c r="H15" s="17"/>
      <c r="I15" s="43"/>
      <c r="J15" s="17"/>
      <c r="K15" s="43"/>
      <c r="L15" s="17"/>
      <c r="M15" s="43"/>
    </row>
    <row r="16" spans="1:13">
      <c r="A16" s="10" t="s">
        <v>7</v>
      </c>
      <c r="B16" s="14"/>
      <c r="C16" s="14"/>
      <c r="D16" s="14"/>
      <c r="E16" s="15"/>
      <c r="F16" s="123">
        <f>F17+F19</f>
        <v>3</v>
      </c>
      <c r="G16" s="124">
        <f>G17+G19</f>
        <v>226000</v>
      </c>
      <c r="H16" s="123">
        <f t="shared" ref="H16:M16" si="0">H17+H19</f>
        <v>3</v>
      </c>
      <c r="I16" s="124">
        <f t="shared" si="0"/>
        <v>226000</v>
      </c>
      <c r="J16" s="123">
        <f t="shared" si="0"/>
        <v>3</v>
      </c>
      <c r="K16" s="124">
        <f t="shared" si="0"/>
        <v>226000</v>
      </c>
      <c r="L16" s="123">
        <f t="shared" si="0"/>
        <v>9</v>
      </c>
      <c r="M16" s="124">
        <f t="shared" si="0"/>
        <v>678000</v>
      </c>
    </row>
    <row r="17" spans="1:13">
      <c r="A17" s="13" t="s">
        <v>33</v>
      </c>
      <c r="B17" s="14"/>
      <c r="C17" s="14"/>
      <c r="D17" s="14"/>
      <c r="E17" s="15"/>
      <c r="F17" s="17">
        <v>1</v>
      </c>
      <c r="G17" s="43">
        <v>100000</v>
      </c>
      <c r="H17" s="17">
        <v>1</v>
      </c>
      <c r="I17" s="43">
        <v>100000</v>
      </c>
      <c r="J17" s="17">
        <v>1</v>
      </c>
      <c r="K17" s="43">
        <v>100000</v>
      </c>
      <c r="L17" s="17">
        <f>F17+H17+J17</f>
        <v>3</v>
      </c>
      <c r="M17" s="43">
        <f>G17+I17+K17</f>
        <v>300000</v>
      </c>
    </row>
    <row r="18" spans="1:13">
      <c r="A18" s="13" t="s">
        <v>34</v>
      </c>
      <c r="B18" s="14"/>
      <c r="C18" s="14"/>
      <c r="D18" s="14"/>
      <c r="E18" s="15"/>
      <c r="F18" s="17"/>
      <c r="G18" s="43"/>
      <c r="H18" s="17"/>
      <c r="I18" s="43"/>
      <c r="J18" s="17"/>
      <c r="K18" s="43"/>
      <c r="L18" s="17"/>
      <c r="M18" s="43"/>
    </row>
    <row r="19" spans="1:13">
      <c r="A19" s="13" t="s">
        <v>35</v>
      </c>
      <c r="B19" s="14"/>
      <c r="C19" s="14"/>
      <c r="D19" s="14"/>
      <c r="E19" s="15"/>
      <c r="F19" s="17">
        <v>2</v>
      </c>
      <c r="G19" s="43">
        <v>126000</v>
      </c>
      <c r="H19" s="17">
        <v>2</v>
      </c>
      <c r="I19" s="43">
        <v>126000</v>
      </c>
      <c r="J19" s="17">
        <v>2</v>
      </c>
      <c r="K19" s="43">
        <v>126000</v>
      </c>
      <c r="L19" s="17">
        <f>F19+H19+J19</f>
        <v>6</v>
      </c>
      <c r="M19" s="43">
        <f>G19+I19+K19</f>
        <v>378000</v>
      </c>
    </row>
    <row r="20" spans="1:13">
      <c r="A20" s="10" t="s">
        <v>17</v>
      </c>
      <c r="B20" s="14"/>
      <c r="C20" s="14"/>
      <c r="D20" s="14"/>
      <c r="E20" s="15"/>
      <c r="F20" s="123">
        <f>F21+F25+F28+F29+F30</f>
        <v>6</v>
      </c>
      <c r="G20" s="124">
        <f>G21+G28+G29+G30</f>
        <v>13468000</v>
      </c>
      <c r="H20" s="123">
        <f>H21+H28+H29+H30</f>
        <v>5</v>
      </c>
      <c r="I20" s="124">
        <f>I21+I28+I29+I30</f>
        <v>2030000</v>
      </c>
      <c r="J20" s="123">
        <f>J21+J28+J29+J30</f>
        <v>5</v>
      </c>
      <c r="K20" s="124">
        <f>K21+K25+K28+K29+K30</f>
        <v>2030000</v>
      </c>
      <c r="L20" s="123">
        <f>L21+L25+L28+L29+L30</f>
        <v>16</v>
      </c>
      <c r="M20" s="124">
        <f>M21+M25+M28+M29+M30</f>
        <v>17528000</v>
      </c>
    </row>
    <row r="21" spans="1:13">
      <c r="A21" s="13" t="s">
        <v>36</v>
      </c>
      <c r="B21" s="14"/>
      <c r="C21" s="14"/>
      <c r="D21" s="14"/>
      <c r="E21" s="15"/>
      <c r="F21" s="17">
        <v>3</v>
      </c>
      <c r="G21" s="43">
        <v>11738000</v>
      </c>
      <c r="H21" s="17">
        <v>2</v>
      </c>
      <c r="I21" s="43">
        <v>300000</v>
      </c>
      <c r="J21" s="17">
        <v>2</v>
      </c>
      <c r="K21" s="43">
        <v>300000</v>
      </c>
      <c r="L21" s="17">
        <f>F21+H21+J21</f>
        <v>7</v>
      </c>
      <c r="M21" s="43">
        <f>G21+I21+K21</f>
        <v>12338000</v>
      </c>
    </row>
    <row r="22" spans="1:13">
      <c r="A22" s="13" t="s">
        <v>37</v>
      </c>
      <c r="B22" s="14"/>
      <c r="C22" s="14"/>
      <c r="D22" s="14"/>
      <c r="E22" s="15"/>
      <c r="F22" s="17"/>
      <c r="G22" s="43"/>
      <c r="H22" s="17"/>
      <c r="I22" s="43"/>
      <c r="J22" s="17"/>
      <c r="K22" s="43"/>
      <c r="L22" s="17"/>
      <c r="M22" s="43"/>
    </row>
    <row r="23" spans="1:13">
      <c r="A23" s="13" t="s">
        <v>22</v>
      </c>
      <c r="B23" s="14"/>
      <c r="C23" s="14"/>
      <c r="D23" s="14"/>
      <c r="E23" s="15"/>
      <c r="F23" s="17" t="s">
        <v>21</v>
      </c>
      <c r="G23" s="43" t="s">
        <v>21</v>
      </c>
      <c r="H23" s="17" t="s">
        <v>21</v>
      </c>
      <c r="I23" s="43" t="s">
        <v>21</v>
      </c>
      <c r="J23" s="17" t="s">
        <v>21</v>
      </c>
      <c r="K23" s="43" t="s">
        <v>21</v>
      </c>
      <c r="L23" s="17" t="s">
        <v>21</v>
      </c>
      <c r="M23" s="43" t="s">
        <v>21</v>
      </c>
    </row>
    <row r="24" spans="1:13">
      <c r="A24" s="18" t="s">
        <v>38</v>
      </c>
      <c r="B24" s="19"/>
      <c r="C24" s="19"/>
      <c r="D24" s="19"/>
      <c r="E24" s="20"/>
      <c r="F24" s="21" t="s">
        <v>21</v>
      </c>
      <c r="G24" s="45" t="s">
        <v>21</v>
      </c>
      <c r="H24" s="21" t="s">
        <v>21</v>
      </c>
      <c r="I24" s="45" t="s">
        <v>21</v>
      </c>
      <c r="J24" s="21" t="s">
        <v>21</v>
      </c>
      <c r="K24" s="45" t="s">
        <v>21</v>
      </c>
      <c r="L24" s="21" t="s">
        <v>21</v>
      </c>
      <c r="M24" s="45" t="s">
        <v>21</v>
      </c>
    </row>
    <row r="25" spans="1:13">
      <c r="A25" s="14"/>
      <c r="B25" s="14"/>
      <c r="C25" s="14"/>
      <c r="D25" s="14"/>
      <c r="E25" s="14"/>
      <c r="F25" s="31"/>
      <c r="G25" s="48"/>
      <c r="H25" s="31"/>
      <c r="I25" s="48"/>
      <c r="J25" s="31"/>
      <c r="K25" s="48"/>
      <c r="L25" s="31"/>
      <c r="M25" s="48"/>
    </row>
    <row r="26" spans="1:13">
      <c r="A26" s="126" t="s">
        <v>5</v>
      </c>
      <c r="B26" s="127"/>
      <c r="C26" s="127"/>
      <c r="D26" s="127"/>
      <c r="E26" s="128"/>
      <c r="F26" s="132" t="s">
        <v>24</v>
      </c>
      <c r="G26" s="133"/>
      <c r="H26" s="132" t="s">
        <v>76</v>
      </c>
      <c r="I26" s="133"/>
      <c r="J26" s="132" t="s">
        <v>174</v>
      </c>
      <c r="K26" s="133"/>
      <c r="L26" s="132" t="s">
        <v>4</v>
      </c>
      <c r="M26" s="133"/>
    </row>
    <row r="27" spans="1:13" ht="40.5">
      <c r="A27" s="129"/>
      <c r="B27" s="130"/>
      <c r="C27" s="130"/>
      <c r="D27" s="130"/>
      <c r="E27" s="131"/>
      <c r="F27" s="5" t="s">
        <v>2</v>
      </c>
      <c r="G27" s="40" t="s">
        <v>3</v>
      </c>
      <c r="H27" s="5" t="s">
        <v>2</v>
      </c>
      <c r="I27" s="40" t="s">
        <v>3</v>
      </c>
      <c r="J27" s="5" t="s">
        <v>2</v>
      </c>
      <c r="K27" s="40" t="s">
        <v>3</v>
      </c>
      <c r="L27" s="1" t="s">
        <v>2</v>
      </c>
      <c r="M27" s="55" t="s">
        <v>3</v>
      </c>
    </row>
    <row r="28" spans="1:13">
      <c r="A28" s="13" t="s">
        <v>39</v>
      </c>
      <c r="B28" s="14"/>
      <c r="C28" s="14"/>
      <c r="D28" s="14"/>
      <c r="E28" s="15"/>
      <c r="F28" s="17">
        <v>1</v>
      </c>
      <c r="G28" s="43">
        <v>400000</v>
      </c>
      <c r="H28" s="17">
        <v>1</v>
      </c>
      <c r="I28" s="43">
        <v>400000</v>
      </c>
      <c r="J28" s="17">
        <v>1</v>
      </c>
      <c r="K28" s="43">
        <v>400000</v>
      </c>
      <c r="L28" s="17">
        <f t="shared" ref="L28:M30" si="1">F28+H28+J28</f>
        <v>3</v>
      </c>
      <c r="M28" s="43">
        <f t="shared" si="1"/>
        <v>1200000</v>
      </c>
    </row>
    <row r="29" spans="1:13">
      <c r="A29" s="13" t="s">
        <v>40</v>
      </c>
      <c r="B29" s="14"/>
      <c r="C29" s="14"/>
      <c r="D29" s="14"/>
      <c r="E29" s="15"/>
      <c r="F29" s="17">
        <v>1</v>
      </c>
      <c r="G29" s="43">
        <v>1030000</v>
      </c>
      <c r="H29" s="17">
        <v>1</v>
      </c>
      <c r="I29" s="43">
        <v>1030000</v>
      </c>
      <c r="J29" s="17">
        <v>1</v>
      </c>
      <c r="K29" s="43">
        <v>1030000</v>
      </c>
      <c r="L29" s="17">
        <f t="shared" si="1"/>
        <v>3</v>
      </c>
      <c r="M29" s="43">
        <f t="shared" si="1"/>
        <v>3090000</v>
      </c>
    </row>
    <row r="30" spans="1:13">
      <c r="A30" s="13" t="s">
        <v>41</v>
      </c>
      <c r="B30" s="14"/>
      <c r="C30" s="14"/>
      <c r="D30" s="14"/>
      <c r="E30" s="14"/>
      <c r="F30" s="17">
        <v>1</v>
      </c>
      <c r="G30" s="63">
        <v>300000</v>
      </c>
      <c r="H30" s="31">
        <v>1</v>
      </c>
      <c r="I30" s="43">
        <v>300000</v>
      </c>
      <c r="J30" s="17">
        <v>1</v>
      </c>
      <c r="K30" s="48">
        <v>300000</v>
      </c>
      <c r="L30" s="17">
        <f t="shared" si="1"/>
        <v>3</v>
      </c>
      <c r="M30" s="63">
        <f t="shared" si="1"/>
        <v>900000</v>
      </c>
    </row>
    <row r="31" spans="1:13">
      <c r="A31" s="13" t="s">
        <v>42</v>
      </c>
      <c r="B31" s="14"/>
      <c r="C31" s="14"/>
      <c r="D31" s="14"/>
      <c r="E31" s="14"/>
      <c r="F31" s="17"/>
      <c r="G31" s="63"/>
      <c r="H31" s="31"/>
      <c r="I31" s="43"/>
      <c r="J31" s="17"/>
      <c r="K31" s="48"/>
      <c r="L31" s="17"/>
      <c r="M31" s="63"/>
    </row>
    <row r="32" spans="1:13">
      <c r="A32" s="13" t="s">
        <v>43</v>
      </c>
      <c r="B32" s="14"/>
      <c r="C32" s="14"/>
      <c r="D32" s="14"/>
      <c r="E32" s="14"/>
      <c r="F32" s="17" t="s">
        <v>21</v>
      </c>
      <c r="G32" s="63" t="s">
        <v>21</v>
      </c>
      <c r="H32" s="31" t="s">
        <v>21</v>
      </c>
      <c r="I32" s="43" t="s">
        <v>21</v>
      </c>
      <c r="J32" s="17" t="s">
        <v>21</v>
      </c>
      <c r="K32" s="48" t="s">
        <v>21</v>
      </c>
      <c r="L32" s="17" t="s">
        <v>21</v>
      </c>
      <c r="M32" s="63" t="s">
        <v>21</v>
      </c>
    </row>
    <row r="33" spans="1:13">
      <c r="A33" s="13" t="s">
        <v>44</v>
      </c>
      <c r="B33" s="14"/>
      <c r="C33" s="14"/>
      <c r="D33" s="14"/>
      <c r="E33" s="14"/>
      <c r="F33" s="17"/>
      <c r="G33" s="63"/>
      <c r="H33" s="31"/>
      <c r="I33" s="43"/>
      <c r="J33" s="17"/>
      <c r="K33" s="48"/>
      <c r="L33" s="17"/>
      <c r="M33" s="63"/>
    </row>
    <row r="34" spans="1:13">
      <c r="A34" s="18"/>
      <c r="B34" s="19"/>
      <c r="C34" s="19"/>
      <c r="D34" s="19"/>
      <c r="E34" s="20"/>
      <c r="F34" s="21"/>
      <c r="G34" s="45"/>
      <c r="H34" s="21"/>
      <c r="I34" s="45"/>
      <c r="J34" s="21"/>
      <c r="K34" s="45"/>
      <c r="L34" s="21"/>
      <c r="M34" s="45"/>
    </row>
    <row r="35" spans="1:13" s="22" customFormat="1">
      <c r="A35" s="132" t="s">
        <v>10</v>
      </c>
      <c r="B35" s="134"/>
      <c r="C35" s="134"/>
      <c r="D35" s="134"/>
      <c r="E35" s="133"/>
      <c r="F35" s="28">
        <f>F8+F16+F20</f>
        <v>27</v>
      </c>
      <c r="G35" s="44">
        <f t="shared" ref="G35:M35" si="2">G8+G16+G20</f>
        <v>24524000</v>
      </c>
      <c r="H35" s="28">
        <f t="shared" si="2"/>
        <v>22</v>
      </c>
      <c r="I35" s="44">
        <f t="shared" si="2"/>
        <v>14461000</v>
      </c>
      <c r="J35" s="28">
        <f t="shared" si="2"/>
        <v>17</v>
      </c>
      <c r="K35" s="44">
        <f t="shared" si="2"/>
        <v>11038000</v>
      </c>
      <c r="L35" s="28">
        <f t="shared" si="2"/>
        <v>66</v>
      </c>
      <c r="M35" s="44">
        <f t="shared" si="2"/>
        <v>50023000</v>
      </c>
    </row>
    <row r="36" spans="1:13">
      <c r="A36" s="14"/>
      <c r="B36" s="14"/>
      <c r="C36" s="14"/>
      <c r="D36" s="14"/>
      <c r="E36" s="14"/>
      <c r="F36" s="30"/>
      <c r="G36" s="46"/>
      <c r="H36" s="30"/>
      <c r="I36" s="46"/>
      <c r="J36" s="30"/>
      <c r="K36" s="46"/>
      <c r="L36" s="30"/>
      <c r="M36" s="48"/>
    </row>
    <row r="37" spans="1:13">
      <c r="A37" s="14"/>
      <c r="B37" s="14"/>
      <c r="C37" s="14"/>
      <c r="D37" s="14"/>
      <c r="E37" s="14"/>
      <c r="F37" s="30"/>
      <c r="G37" s="46"/>
      <c r="H37" s="30"/>
      <c r="I37" s="48"/>
      <c r="J37" s="30"/>
      <c r="K37" s="48"/>
      <c r="L37" s="30"/>
      <c r="M37" s="46"/>
    </row>
  </sheetData>
  <mergeCells count="15">
    <mergeCell ref="A1:M1"/>
    <mergeCell ref="A5:E6"/>
    <mergeCell ref="A2:M2"/>
    <mergeCell ref="A3:M3"/>
    <mergeCell ref="A4:M4"/>
    <mergeCell ref="F5:G5"/>
    <mergeCell ref="H5:I5"/>
    <mergeCell ref="J5:K5"/>
    <mergeCell ref="L5:M5"/>
    <mergeCell ref="A35:E35"/>
    <mergeCell ref="L26:M26"/>
    <mergeCell ref="A26:E27"/>
    <mergeCell ref="F26:G26"/>
    <mergeCell ref="H26:I26"/>
    <mergeCell ref="J26:K26"/>
  </mergeCells>
  <phoneticPr fontId="1" type="noConversion"/>
  <printOptions horizontalCentered="1"/>
  <pageMargins left="0.35433070866141736" right="0.35433070866141736" top="0.78740157480314965" bottom="0.19685039370078741" header="0.39370078740157483" footer="0.39370078740157483"/>
  <pageSetup paperSize="9" firstPageNumber="51" orientation="landscape" useFirstPageNumber="1" r:id="rId1"/>
  <headerFooter alignWithMargins="0">
    <oddFooter>&amp;R&amp;"TH SarabunIT๙,ธรรมดา"&amp;12&amp;P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="120" zoomScaleNormal="100" workbookViewId="0">
      <selection activeCell="G14" sqref="G14"/>
    </sheetView>
  </sheetViews>
  <sheetFormatPr defaultRowHeight="20.25"/>
  <cols>
    <col min="1" max="4" width="9.140625" style="3"/>
    <col min="5" max="5" width="15.7109375" style="3" customWidth="1"/>
    <col min="6" max="6" width="8.7109375" style="3" customWidth="1"/>
    <col min="7" max="7" width="13.7109375" style="62" customWidth="1"/>
    <col min="8" max="8" width="8.7109375" style="3" customWidth="1"/>
    <col min="9" max="9" width="13.7109375" style="62" customWidth="1"/>
    <col min="10" max="10" width="8.7109375" style="3" customWidth="1"/>
    <col min="11" max="11" width="13.7109375" style="62" customWidth="1"/>
    <col min="12" max="12" width="8.7109375" style="3" customWidth="1"/>
    <col min="13" max="13" width="13.7109375" style="62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8</v>
      </c>
      <c r="B7" s="6"/>
      <c r="C7" s="6"/>
      <c r="D7" s="6"/>
      <c r="E7" s="7"/>
      <c r="F7" s="8"/>
      <c r="G7" s="41"/>
      <c r="H7" s="8"/>
      <c r="I7" s="52"/>
      <c r="J7" s="8"/>
      <c r="K7" s="52"/>
      <c r="L7" s="8"/>
      <c r="M7" s="41"/>
    </row>
    <row r="8" spans="1:13">
      <c r="A8" s="10" t="s">
        <v>45</v>
      </c>
      <c r="B8" s="11"/>
      <c r="C8" s="11"/>
      <c r="D8" s="11"/>
      <c r="E8" s="12"/>
      <c r="F8" s="113">
        <f>F9+F10+F12</f>
        <v>7</v>
      </c>
      <c r="G8" s="87">
        <f>G9+G10+G12</f>
        <v>1200000</v>
      </c>
      <c r="H8" s="113">
        <f>H9+H10+H12</f>
        <v>4</v>
      </c>
      <c r="I8" s="87">
        <f>I9+I10+I12</f>
        <v>1050000</v>
      </c>
      <c r="J8" s="113">
        <f>J9+J12</f>
        <v>2</v>
      </c>
      <c r="K8" s="87">
        <f>K9+K12</f>
        <v>250000</v>
      </c>
      <c r="L8" s="113">
        <f>L9+L10+L12</f>
        <v>13</v>
      </c>
      <c r="M8" s="87">
        <f>M9+M10+M12</f>
        <v>2500000</v>
      </c>
    </row>
    <row r="9" spans="1:13">
      <c r="A9" s="13" t="s">
        <v>46</v>
      </c>
      <c r="B9" s="14"/>
      <c r="C9" s="14"/>
      <c r="D9" s="14"/>
      <c r="E9" s="15"/>
      <c r="F9" s="16">
        <v>1</v>
      </c>
      <c r="G9" s="43">
        <v>200000</v>
      </c>
      <c r="H9" s="16">
        <v>1</v>
      </c>
      <c r="I9" s="43">
        <v>200000</v>
      </c>
      <c r="J9" s="16">
        <v>1</v>
      </c>
      <c r="K9" s="43">
        <v>200000</v>
      </c>
      <c r="L9" s="16">
        <f>F9+H9+J9</f>
        <v>3</v>
      </c>
      <c r="M9" s="43">
        <f>G9+I9+K9</f>
        <v>600000</v>
      </c>
    </row>
    <row r="10" spans="1:13">
      <c r="A10" s="13" t="s">
        <v>47</v>
      </c>
      <c r="B10" s="14"/>
      <c r="C10" s="14"/>
      <c r="D10" s="14"/>
      <c r="E10" s="15"/>
      <c r="F10" s="16">
        <v>3</v>
      </c>
      <c r="G10" s="43">
        <v>300000</v>
      </c>
      <c r="H10" s="16">
        <v>1</v>
      </c>
      <c r="I10" s="43">
        <v>300000</v>
      </c>
      <c r="J10" s="16" t="s">
        <v>21</v>
      </c>
      <c r="K10" s="43" t="s">
        <v>21</v>
      </c>
      <c r="L10" s="16">
        <f>F10+H10</f>
        <v>4</v>
      </c>
      <c r="M10" s="43">
        <f>G10+I10</f>
        <v>600000</v>
      </c>
    </row>
    <row r="11" spans="1:13">
      <c r="A11" s="13" t="s">
        <v>23</v>
      </c>
      <c r="B11" s="14"/>
      <c r="C11" s="14"/>
      <c r="D11" s="14"/>
      <c r="E11" s="15"/>
      <c r="F11" s="16"/>
      <c r="G11" s="43"/>
      <c r="H11" s="16"/>
      <c r="I11" s="43"/>
      <c r="J11" s="16"/>
      <c r="K11" s="43"/>
      <c r="L11" s="16"/>
      <c r="M11" s="43"/>
    </row>
    <row r="12" spans="1:13">
      <c r="A12" s="13" t="s">
        <v>48</v>
      </c>
      <c r="B12" s="14"/>
      <c r="C12" s="14"/>
      <c r="D12" s="14"/>
      <c r="E12" s="15"/>
      <c r="F12" s="16">
        <v>3</v>
      </c>
      <c r="G12" s="43">
        <v>700000</v>
      </c>
      <c r="H12" s="16">
        <v>2</v>
      </c>
      <c r="I12" s="43">
        <v>550000</v>
      </c>
      <c r="J12" s="16">
        <v>1</v>
      </c>
      <c r="K12" s="43">
        <v>50000</v>
      </c>
      <c r="L12" s="16">
        <f>F12+H12+J12</f>
        <v>6</v>
      </c>
      <c r="M12" s="43">
        <f>G12+I12+K12</f>
        <v>1300000</v>
      </c>
    </row>
    <row r="13" spans="1:13">
      <c r="A13" s="10" t="s">
        <v>49</v>
      </c>
      <c r="B13" s="11"/>
      <c r="C13" s="11"/>
      <c r="D13" s="11"/>
      <c r="E13" s="12"/>
      <c r="F13" s="113">
        <f t="shared" ref="F13:M13" si="0">F15+F17</f>
        <v>4</v>
      </c>
      <c r="G13" s="87">
        <f t="shared" si="0"/>
        <v>1300000</v>
      </c>
      <c r="H13" s="113">
        <f t="shared" si="0"/>
        <v>4</v>
      </c>
      <c r="I13" s="87">
        <f t="shared" si="0"/>
        <v>1750000</v>
      </c>
      <c r="J13" s="113">
        <f t="shared" si="0"/>
        <v>4</v>
      </c>
      <c r="K13" s="87">
        <f t="shared" si="0"/>
        <v>9750000</v>
      </c>
      <c r="L13" s="113">
        <f t="shared" si="0"/>
        <v>12</v>
      </c>
      <c r="M13" s="87">
        <f t="shared" si="0"/>
        <v>12800000</v>
      </c>
    </row>
    <row r="14" spans="1:13">
      <c r="A14" s="10" t="s">
        <v>50</v>
      </c>
      <c r="B14" s="11"/>
      <c r="C14" s="11"/>
      <c r="D14" s="11"/>
      <c r="E14" s="12"/>
      <c r="F14" s="89"/>
      <c r="G14" s="88"/>
      <c r="H14" s="89"/>
      <c r="I14" s="88"/>
      <c r="J14" s="89"/>
      <c r="K14" s="88"/>
      <c r="L14" s="89"/>
      <c r="M14" s="88"/>
    </row>
    <row r="15" spans="1:13">
      <c r="A15" s="13" t="s">
        <v>51</v>
      </c>
      <c r="B15" s="14"/>
      <c r="C15" s="14"/>
      <c r="D15" s="14"/>
      <c r="E15" s="15"/>
      <c r="F15" s="16">
        <v>2</v>
      </c>
      <c r="G15" s="43">
        <v>150000</v>
      </c>
      <c r="H15" s="16">
        <v>2</v>
      </c>
      <c r="I15" s="43">
        <v>150000</v>
      </c>
      <c r="J15" s="16">
        <v>2</v>
      </c>
      <c r="K15" s="43">
        <v>150000</v>
      </c>
      <c r="L15" s="16">
        <f>F15+H15+J15</f>
        <v>6</v>
      </c>
      <c r="M15" s="43">
        <f>G15+I15+K15</f>
        <v>450000</v>
      </c>
    </row>
    <row r="16" spans="1:13">
      <c r="A16" s="13" t="s">
        <v>175</v>
      </c>
      <c r="B16" s="14"/>
      <c r="C16" s="14"/>
      <c r="D16" s="14"/>
      <c r="E16" s="15"/>
      <c r="F16" s="16"/>
      <c r="G16" s="43"/>
      <c r="H16" s="16"/>
      <c r="I16" s="43"/>
      <c r="J16" s="16"/>
      <c r="K16" s="43"/>
      <c r="L16" s="16"/>
      <c r="M16" s="43"/>
    </row>
    <row r="17" spans="1:13">
      <c r="A17" s="13" t="s">
        <v>52</v>
      </c>
      <c r="B17" s="14"/>
      <c r="C17" s="14"/>
      <c r="D17" s="14"/>
      <c r="E17" s="15"/>
      <c r="F17" s="16">
        <v>2</v>
      </c>
      <c r="G17" s="43">
        <v>1150000</v>
      </c>
      <c r="H17" s="16">
        <v>2</v>
      </c>
      <c r="I17" s="43">
        <v>1600000</v>
      </c>
      <c r="J17" s="16">
        <v>2</v>
      </c>
      <c r="K17" s="43">
        <v>9600000</v>
      </c>
      <c r="L17" s="16">
        <f>F17+H17+J17</f>
        <v>6</v>
      </c>
      <c r="M17" s="43">
        <f>G17+I17+K17</f>
        <v>12350000</v>
      </c>
    </row>
    <row r="18" spans="1:13">
      <c r="A18" s="13" t="s">
        <v>53</v>
      </c>
      <c r="B18" s="14"/>
      <c r="C18" s="14"/>
      <c r="D18" s="14"/>
      <c r="E18" s="15"/>
      <c r="F18" s="16"/>
      <c r="G18" s="43"/>
      <c r="H18" s="16"/>
      <c r="I18" s="43"/>
      <c r="J18" s="16"/>
      <c r="K18" s="43"/>
      <c r="L18" s="16"/>
      <c r="M18" s="43"/>
    </row>
    <row r="19" spans="1:13">
      <c r="A19" s="10" t="s">
        <v>54</v>
      </c>
      <c r="B19" s="11"/>
      <c r="C19" s="11"/>
      <c r="D19" s="11"/>
      <c r="E19" s="12"/>
      <c r="F19" s="113">
        <f t="shared" ref="F19:M19" si="1">F20+F22</f>
        <v>3</v>
      </c>
      <c r="G19" s="87">
        <f t="shared" si="1"/>
        <v>165000</v>
      </c>
      <c r="H19" s="113">
        <f t="shared" si="1"/>
        <v>3</v>
      </c>
      <c r="I19" s="87">
        <f t="shared" si="1"/>
        <v>165000</v>
      </c>
      <c r="J19" s="113">
        <f t="shared" si="1"/>
        <v>3</v>
      </c>
      <c r="K19" s="87">
        <f t="shared" si="1"/>
        <v>165000</v>
      </c>
      <c r="L19" s="113">
        <f t="shared" si="1"/>
        <v>9</v>
      </c>
      <c r="M19" s="87">
        <f t="shared" si="1"/>
        <v>495000</v>
      </c>
    </row>
    <row r="20" spans="1:13">
      <c r="A20" s="13" t="s">
        <v>55</v>
      </c>
      <c r="B20" s="14"/>
      <c r="C20" s="14"/>
      <c r="D20" s="14"/>
      <c r="E20" s="15"/>
      <c r="F20" s="16">
        <v>2</v>
      </c>
      <c r="G20" s="43">
        <v>160000</v>
      </c>
      <c r="H20" s="16">
        <v>2</v>
      </c>
      <c r="I20" s="43">
        <v>160000</v>
      </c>
      <c r="J20" s="16">
        <v>2</v>
      </c>
      <c r="K20" s="43">
        <v>160000</v>
      </c>
      <c r="L20" s="16">
        <f>F20+H20+J20</f>
        <v>6</v>
      </c>
      <c r="M20" s="43">
        <f>G20+I20+K20</f>
        <v>480000</v>
      </c>
    </row>
    <row r="21" spans="1:13">
      <c r="A21" s="13" t="s">
        <v>56</v>
      </c>
      <c r="B21" s="14"/>
      <c r="C21" s="14"/>
      <c r="D21" s="14"/>
      <c r="E21" s="15"/>
      <c r="F21" s="16"/>
      <c r="G21" s="43"/>
      <c r="H21" s="16"/>
      <c r="I21" s="43"/>
      <c r="J21" s="16"/>
      <c r="K21" s="43"/>
      <c r="L21" s="16"/>
      <c r="M21" s="43"/>
    </row>
    <row r="22" spans="1:13">
      <c r="A22" s="13" t="s">
        <v>57</v>
      </c>
      <c r="B22" s="14"/>
      <c r="C22" s="14"/>
      <c r="D22" s="14"/>
      <c r="E22" s="15"/>
      <c r="F22" s="16">
        <v>1</v>
      </c>
      <c r="G22" s="43">
        <v>5000</v>
      </c>
      <c r="H22" s="16">
        <v>1</v>
      </c>
      <c r="I22" s="43">
        <v>5000</v>
      </c>
      <c r="J22" s="16">
        <v>1</v>
      </c>
      <c r="K22" s="43">
        <v>5000</v>
      </c>
      <c r="L22" s="16">
        <f>F22+H22+J22</f>
        <v>3</v>
      </c>
      <c r="M22" s="43">
        <f>G22+I22+K22</f>
        <v>15000</v>
      </c>
    </row>
    <row r="23" spans="1:13">
      <c r="A23" s="13" t="s">
        <v>58</v>
      </c>
      <c r="B23" s="14"/>
      <c r="C23" s="14"/>
      <c r="D23" s="14"/>
      <c r="E23" s="15"/>
      <c r="F23" s="16"/>
      <c r="G23" s="43"/>
      <c r="H23" s="16"/>
      <c r="I23" s="43"/>
      <c r="J23" s="16"/>
      <c r="K23" s="43"/>
      <c r="L23" s="16"/>
      <c r="M23" s="43"/>
    </row>
    <row r="24" spans="1:13">
      <c r="A24" s="13"/>
      <c r="B24" s="14"/>
      <c r="C24" s="14"/>
      <c r="D24" s="14"/>
      <c r="E24" s="15"/>
      <c r="F24" s="16"/>
      <c r="G24" s="43"/>
      <c r="H24" s="16"/>
      <c r="I24" s="43"/>
      <c r="J24" s="16"/>
      <c r="K24" s="43"/>
      <c r="L24" s="16"/>
      <c r="M24" s="43"/>
    </row>
    <row r="25" spans="1:13">
      <c r="A25" s="132" t="s">
        <v>10</v>
      </c>
      <c r="B25" s="134"/>
      <c r="C25" s="134"/>
      <c r="D25" s="134"/>
      <c r="E25" s="133"/>
      <c r="F25" s="35">
        <f t="shared" ref="F25:M25" si="2">F8+F13+F19</f>
        <v>14</v>
      </c>
      <c r="G25" s="44">
        <f t="shared" si="2"/>
        <v>2665000</v>
      </c>
      <c r="H25" s="26">
        <f t="shared" si="2"/>
        <v>11</v>
      </c>
      <c r="I25" s="44">
        <f t="shared" si="2"/>
        <v>2965000</v>
      </c>
      <c r="J25" s="35">
        <f t="shared" si="2"/>
        <v>9</v>
      </c>
      <c r="K25" s="44">
        <f t="shared" si="2"/>
        <v>10165000</v>
      </c>
      <c r="L25" s="35">
        <f t="shared" si="2"/>
        <v>34</v>
      </c>
      <c r="M25" s="44">
        <f t="shared" si="2"/>
        <v>15795000</v>
      </c>
    </row>
    <row r="26" spans="1:13">
      <c r="A26" s="14"/>
      <c r="B26" s="14"/>
      <c r="C26" s="14"/>
      <c r="D26" s="14"/>
      <c r="E26" s="14"/>
      <c r="F26" s="30"/>
      <c r="G26" s="48"/>
      <c r="H26" s="30"/>
      <c r="I26" s="48"/>
      <c r="J26" s="30"/>
      <c r="K26" s="48"/>
      <c r="L26" s="30"/>
      <c r="M26" s="48"/>
    </row>
    <row r="27" spans="1:13">
      <c r="A27" s="14"/>
      <c r="B27" s="14"/>
      <c r="C27" s="14"/>
      <c r="D27" s="14"/>
      <c r="E27" s="14"/>
      <c r="F27" s="30"/>
      <c r="G27" s="48"/>
      <c r="H27" s="30"/>
      <c r="I27" s="46"/>
      <c r="J27" s="30"/>
      <c r="K27" s="46"/>
      <c r="L27" s="30"/>
      <c r="M27" s="46"/>
    </row>
    <row r="28" spans="1:13">
      <c r="A28" s="14"/>
      <c r="B28" s="14"/>
      <c r="C28" s="14"/>
      <c r="D28" s="14"/>
      <c r="E28" s="14"/>
      <c r="F28" s="30"/>
      <c r="G28" s="46"/>
      <c r="H28" s="30"/>
      <c r="I28" s="46"/>
      <c r="J28" s="30"/>
      <c r="K28" s="46"/>
      <c r="L28" s="30"/>
      <c r="M28" s="46"/>
    </row>
    <row r="31" spans="1:13">
      <c r="A31" s="22"/>
      <c r="F31" s="22"/>
      <c r="G31" s="66"/>
      <c r="H31" s="22"/>
      <c r="I31" s="66"/>
      <c r="J31" s="22"/>
      <c r="K31" s="66"/>
      <c r="L31" s="22"/>
      <c r="M31" s="66"/>
    </row>
    <row r="32" spans="1:13">
      <c r="G32" s="67"/>
      <c r="I32" s="67"/>
      <c r="K32" s="67"/>
      <c r="M32" s="67"/>
    </row>
    <row r="33" spans="7:13">
      <c r="G33" s="67"/>
      <c r="M33" s="67"/>
    </row>
    <row r="34" spans="7:13">
      <c r="G34" s="67"/>
      <c r="I34" s="67"/>
      <c r="K34" s="67"/>
      <c r="M34" s="67"/>
    </row>
    <row r="35" spans="7:13">
      <c r="G35" s="67"/>
      <c r="I35" s="67"/>
      <c r="K35" s="67"/>
      <c r="M35" s="67"/>
    </row>
    <row r="36" spans="7:13">
      <c r="G36" s="67"/>
      <c r="I36" s="67"/>
      <c r="K36" s="67"/>
      <c r="M36" s="67"/>
    </row>
    <row r="37" spans="7:13">
      <c r="G37" s="67"/>
      <c r="I37" s="67"/>
      <c r="K37" s="67"/>
      <c r="M37" s="67"/>
    </row>
    <row r="38" spans="7:13">
      <c r="G38" s="67"/>
      <c r="I38" s="67"/>
      <c r="K38" s="67"/>
      <c r="M38" s="67"/>
    </row>
    <row r="39" spans="7:13">
      <c r="G39" s="67"/>
      <c r="M39" s="67"/>
    </row>
    <row r="41" spans="7:13" s="22" customFormat="1">
      <c r="G41" s="66"/>
      <c r="I41" s="66"/>
      <c r="K41" s="66"/>
      <c r="M41" s="66"/>
    </row>
  </sheetData>
  <mergeCells count="10">
    <mergeCell ref="A25:E25"/>
    <mergeCell ref="A1:M1"/>
    <mergeCell ref="A2:M2"/>
    <mergeCell ref="A3:M3"/>
    <mergeCell ref="A4:M4"/>
    <mergeCell ref="L5:M5"/>
    <mergeCell ref="A5:E6"/>
    <mergeCell ref="F5:G5"/>
    <mergeCell ref="H5:I5"/>
    <mergeCell ref="J5:K5"/>
  </mergeCells>
  <phoneticPr fontId="1" type="noConversion"/>
  <printOptions horizontalCentered="1"/>
  <pageMargins left="0.35433070866141736" right="0.35433070866141736" top="0.78740157480314965" bottom="0.39370078740157483" header="0.39370078740157483" footer="0.19685039370078741"/>
  <pageSetup paperSize="9" firstPageNumber="68" orientation="landscape" useFirstPageNumber="1" r:id="rId1"/>
  <headerFooter alignWithMargins="0">
    <oddFooter>&amp;R&amp;"TH SarabunIT๙,ธรรมดา"&amp;12&amp;P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58"/>
  <sheetViews>
    <sheetView view="pageBreakPreview" topLeftCell="A49" zoomScale="120" zoomScaleNormal="100" workbookViewId="0">
      <selection activeCell="G33" sqref="G33"/>
    </sheetView>
  </sheetViews>
  <sheetFormatPr defaultRowHeight="20.25"/>
  <cols>
    <col min="1" max="4" width="9.140625" style="3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9</v>
      </c>
      <c r="B7" s="6"/>
      <c r="C7" s="6"/>
      <c r="D7" s="6"/>
      <c r="E7" s="7"/>
      <c r="F7" s="8"/>
      <c r="G7" s="41"/>
      <c r="H7" s="8"/>
      <c r="I7" s="52"/>
      <c r="J7" s="8"/>
      <c r="K7" s="52"/>
      <c r="L7" s="8"/>
      <c r="M7" s="41"/>
    </row>
    <row r="8" spans="1:13">
      <c r="A8" s="10" t="s">
        <v>59</v>
      </c>
      <c r="B8" s="11"/>
      <c r="C8" s="11"/>
      <c r="D8" s="11"/>
      <c r="E8" s="12"/>
      <c r="F8" s="86">
        <f t="shared" ref="F8:M8" si="0">F9+F11+F13+F14+F16</f>
        <v>15</v>
      </c>
      <c r="G8" s="87">
        <f t="shared" si="0"/>
        <v>1700000</v>
      </c>
      <c r="H8" s="86">
        <f t="shared" si="0"/>
        <v>16</v>
      </c>
      <c r="I8" s="87">
        <f t="shared" si="0"/>
        <v>1500000</v>
      </c>
      <c r="J8" s="86">
        <f t="shared" si="0"/>
        <v>15</v>
      </c>
      <c r="K8" s="87">
        <f t="shared" si="0"/>
        <v>1700000</v>
      </c>
      <c r="L8" s="86">
        <f t="shared" si="0"/>
        <v>46</v>
      </c>
      <c r="M8" s="87">
        <f t="shared" si="0"/>
        <v>4900000</v>
      </c>
    </row>
    <row r="9" spans="1:13">
      <c r="A9" s="13" t="s">
        <v>60</v>
      </c>
      <c r="B9" s="14"/>
      <c r="C9" s="14"/>
      <c r="D9" s="14"/>
      <c r="E9" s="15"/>
      <c r="F9" s="17">
        <v>1</v>
      </c>
      <c r="G9" s="43">
        <v>210000</v>
      </c>
      <c r="H9" s="17">
        <v>2</v>
      </c>
      <c r="I9" s="43">
        <v>410000</v>
      </c>
      <c r="J9" s="17">
        <v>1</v>
      </c>
      <c r="K9" s="43">
        <v>210000</v>
      </c>
      <c r="L9" s="17">
        <f>F9+H9+J9</f>
        <v>4</v>
      </c>
      <c r="M9" s="43">
        <f>G9+I9+K9</f>
        <v>830000</v>
      </c>
    </row>
    <row r="10" spans="1:13">
      <c r="A10" s="13" t="s">
        <v>61</v>
      </c>
      <c r="B10" s="14"/>
      <c r="C10" s="14"/>
      <c r="D10" s="14"/>
      <c r="E10" s="15"/>
      <c r="F10" s="17"/>
      <c r="G10" s="43"/>
      <c r="H10" s="17"/>
      <c r="I10" s="43"/>
      <c r="J10" s="17"/>
      <c r="K10" s="43"/>
      <c r="L10" s="17"/>
      <c r="M10" s="43"/>
    </row>
    <row r="11" spans="1:13">
      <c r="A11" s="13" t="s">
        <v>62</v>
      </c>
      <c r="B11" s="14"/>
      <c r="C11" s="14"/>
      <c r="D11" s="14"/>
      <c r="E11" s="15"/>
      <c r="F11" s="17">
        <v>1</v>
      </c>
      <c r="G11" s="43">
        <v>300000</v>
      </c>
      <c r="H11" s="17">
        <v>1</v>
      </c>
      <c r="I11" s="43">
        <v>300000</v>
      </c>
      <c r="J11" s="17">
        <v>1</v>
      </c>
      <c r="K11" s="43">
        <v>300000</v>
      </c>
      <c r="L11" s="17">
        <f>F11+H11+J11</f>
        <v>3</v>
      </c>
      <c r="M11" s="43">
        <f>G11+I11+K11</f>
        <v>900000</v>
      </c>
    </row>
    <row r="12" spans="1:13">
      <c r="A12" s="13" t="s">
        <v>63</v>
      </c>
      <c r="B12" s="14"/>
      <c r="C12" s="14"/>
      <c r="D12" s="14"/>
      <c r="E12" s="15"/>
      <c r="F12" s="17"/>
      <c r="G12" s="43"/>
      <c r="H12" s="17"/>
      <c r="I12" s="43"/>
      <c r="J12" s="17"/>
      <c r="K12" s="43"/>
      <c r="L12" s="17"/>
      <c r="M12" s="43"/>
    </row>
    <row r="13" spans="1:13">
      <c r="A13" s="13" t="s">
        <v>64</v>
      </c>
      <c r="B13" s="14"/>
      <c r="C13" s="14"/>
      <c r="D13" s="14"/>
      <c r="E13" s="15"/>
      <c r="F13" s="17">
        <v>1</v>
      </c>
      <c r="G13" s="43">
        <v>15000</v>
      </c>
      <c r="H13" s="17">
        <v>1</v>
      </c>
      <c r="I13" s="43">
        <v>15000</v>
      </c>
      <c r="J13" s="17">
        <v>1</v>
      </c>
      <c r="K13" s="43">
        <v>15000</v>
      </c>
      <c r="L13" s="17">
        <f>F13+H13+J13</f>
        <v>3</v>
      </c>
      <c r="M13" s="43">
        <f>G13+I13+K13</f>
        <v>45000</v>
      </c>
    </row>
    <row r="14" spans="1:13">
      <c r="A14" s="13" t="s">
        <v>65</v>
      </c>
      <c r="B14" s="14"/>
      <c r="C14" s="14"/>
      <c r="D14" s="14"/>
      <c r="E14" s="15"/>
      <c r="F14" s="17">
        <v>1</v>
      </c>
      <c r="G14" s="43">
        <v>20000</v>
      </c>
      <c r="H14" s="17">
        <v>1</v>
      </c>
      <c r="I14" s="43">
        <v>20000</v>
      </c>
      <c r="J14" s="17">
        <v>1</v>
      </c>
      <c r="K14" s="43">
        <v>20000</v>
      </c>
      <c r="L14" s="17">
        <f>F14+H14+J14</f>
        <v>3</v>
      </c>
      <c r="M14" s="43">
        <f>G14+I14+K14</f>
        <v>60000</v>
      </c>
    </row>
    <row r="15" spans="1:13">
      <c r="A15" s="13" t="s">
        <v>66</v>
      </c>
      <c r="B15" s="14"/>
      <c r="C15" s="14"/>
      <c r="D15" s="14"/>
      <c r="E15" s="15"/>
      <c r="F15" s="17"/>
      <c r="G15" s="43"/>
      <c r="H15" s="17"/>
      <c r="I15" s="43"/>
      <c r="J15" s="17"/>
      <c r="K15" s="43"/>
      <c r="L15" s="17"/>
      <c r="M15" s="43"/>
    </row>
    <row r="16" spans="1:13">
      <c r="A16" s="13" t="s">
        <v>67</v>
      </c>
      <c r="B16" s="14"/>
      <c r="C16" s="14"/>
      <c r="D16" s="14"/>
      <c r="E16" s="15"/>
      <c r="F16" s="17">
        <v>11</v>
      </c>
      <c r="G16" s="43">
        <v>1155000</v>
      </c>
      <c r="H16" s="17">
        <v>11</v>
      </c>
      <c r="I16" s="43">
        <v>755000</v>
      </c>
      <c r="J16" s="17">
        <v>11</v>
      </c>
      <c r="K16" s="43">
        <v>1155000</v>
      </c>
      <c r="L16" s="17">
        <f>F16+H16+J16</f>
        <v>33</v>
      </c>
      <c r="M16" s="43">
        <f>G16+I16+K16</f>
        <v>3065000</v>
      </c>
    </row>
    <row r="17" spans="1:13" s="22" customFormat="1">
      <c r="A17" s="10" t="s">
        <v>68</v>
      </c>
      <c r="B17" s="11"/>
      <c r="C17" s="11"/>
      <c r="D17" s="11"/>
      <c r="E17" s="12"/>
      <c r="F17" s="86">
        <f t="shared" ref="F17:M17" si="1">F18+F21+F28</f>
        <v>6</v>
      </c>
      <c r="G17" s="87">
        <f t="shared" si="1"/>
        <v>1115000</v>
      </c>
      <c r="H17" s="86">
        <f t="shared" si="1"/>
        <v>6</v>
      </c>
      <c r="I17" s="87">
        <f t="shared" si="1"/>
        <v>815000</v>
      </c>
      <c r="J17" s="86">
        <f t="shared" si="1"/>
        <v>6</v>
      </c>
      <c r="K17" s="87">
        <f t="shared" si="1"/>
        <v>1015000</v>
      </c>
      <c r="L17" s="86">
        <f t="shared" si="1"/>
        <v>18</v>
      </c>
      <c r="M17" s="87">
        <f t="shared" si="1"/>
        <v>2945000</v>
      </c>
    </row>
    <row r="18" spans="1:13">
      <c r="A18" s="13" t="s">
        <v>69</v>
      </c>
      <c r="B18" s="14"/>
      <c r="C18" s="14"/>
      <c r="D18" s="14"/>
      <c r="E18" s="15"/>
      <c r="F18" s="17">
        <v>1</v>
      </c>
      <c r="G18" s="43">
        <v>220000</v>
      </c>
      <c r="H18" s="17">
        <v>1</v>
      </c>
      <c r="I18" s="43">
        <v>20000</v>
      </c>
      <c r="J18" s="17">
        <v>1</v>
      </c>
      <c r="K18" s="43">
        <v>220000</v>
      </c>
      <c r="L18" s="17">
        <f>F18+H18+J18</f>
        <v>3</v>
      </c>
      <c r="M18" s="43">
        <f>G18+I18+K18</f>
        <v>460000</v>
      </c>
    </row>
    <row r="19" spans="1:13">
      <c r="A19" s="13" t="s">
        <v>71</v>
      </c>
      <c r="B19" s="14"/>
      <c r="C19" s="14"/>
      <c r="D19" s="14"/>
      <c r="E19" s="15"/>
      <c r="F19" s="17"/>
      <c r="G19" s="43"/>
      <c r="H19" s="17"/>
      <c r="I19" s="43"/>
      <c r="J19" s="17"/>
      <c r="K19" s="43"/>
      <c r="L19" s="17"/>
      <c r="M19" s="43"/>
    </row>
    <row r="20" spans="1:13">
      <c r="A20" s="58" t="s">
        <v>70</v>
      </c>
      <c r="B20" s="14"/>
      <c r="C20" s="14"/>
      <c r="D20" s="14"/>
      <c r="E20" s="15"/>
      <c r="F20" s="17"/>
      <c r="G20" s="43"/>
      <c r="H20" s="17"/>
      <c r="I20" s="43"/>
      <c r="J20" s="17"/>
      <c r="K20" s="43"/>
      <c r="L20" s="17"/>
      <c r="M20" s="43"/>
    </row>
    <row r="21" spans="1:13">
      <c r="A21" s="13" t="s">
        <v>72</v>
      </c>
      <c r="B21" s="14"/>
      <c r="C21" s="14"/>
      <c r="D21" s="14"/>
      <c r="E21" s="15"/>
      <c r="F21" s="17">
        <v>1</v>
      </c>
      <c r="G21" s="43">
        <v>200000</v>
      </c>
      <c r="H21" s="17">
        <v>1</v>
      </c>
      <c r="I21" s="43">
        <v>200000</v>
      </c>
      <c r="J21" s="17">
        <v>1</v>
      </c>
      <c r="K21" s="43">
        <v>200000</v>
      </c>
      <c r="L21" s="17">
        <f>F21+H21+J21</f>
        <v>3</v>
      </c>
      <c r="M21" s="43">
        <f>G21+I21+K21</f>
        <v>600000</v>
      </c>
    </row>
    <row r="22" spans="1:13">
      <c r="A22" s="13" t="s">
        <v>73</v>
      </c>
      <c r="B22" s="14"/>
      <c r="C22" s="14"/>
      <c r="D22" s="14"/>
      <c r="E22" s="15"/>
      <c r="F22" s="17"/>
      <c r="G22" s="43"/>
      <c r="H22" s="17"/>
      <c r="I22" s="43"/>
      <c r="J22" s="17"/>
      <c r="K22" s="43"/>
      <c r="L22" s="17"/>
      <c r="M22" s="43"/>
    </row>
    <row r="23" spans="1:13">
      <c r="A23" s="13" t="s">
        <v>74</v>
      </c>
      <c r="B23" s="14"/>
      <c r="C23" s="14"/>
      <c r="D23" s="14"/>
      <c r="E23" s="15"/>
      <c r="F23" s="17"/>
      <c r="G23" s="43"/>
      <c r="H23" s="17"/>
      <c r="I23" s="43"/>
      <c r="J23" s="17"/>
      <c r="K23" s="43"/>
      <c r="L23" s="17"/>
      <c r="M23" s="43"/>
    </row>
    <row r="24" spans="1:13">
      <c r="A24" s="13" t="s">
        <v>75</v>
      </c>
      <c r="B24" s="14"/>
      <c r="C24" s="14"/>
      <c r="D24" s="14"/>
      <c r="E24" s="15"/>
      <c r="F24" s="17"/>
      <c r="G24" s="43"/>
      <c r="H24" s="17"/>
      <c r="I24" s="43"/>
      <c r="J24" s="17"/>
      <c r="K24" s="43"/>
      <c r="L24" s="17"/>
      <c r="M24" s="43"/>
    </row>
    <row r="25" spans="1:13">
      <c r="A25" s="18"/>
      <c r="B25" s="19"/>
      <c r="C25" s="19"/>
      <c r="D25" s="19"/>
      <c r="E25" s="20"/>
      <c r="F25" s="21"/>
      <c r="G25" s="45"/>
      <c r="H25" s="77"/>
      <c r="I25" s="45"/>
      <c r="J25" s="21"/>
      <c r="K25" s="78"/>
      <c r="L25" s="21"/>
      <c r="M25" s="79"/>
    </row>
    <row r="26" spans="1:13">
      <c r="A26" s="126" t="s">
        <v>5</v>
      </c>
      <c r="B26" s="127"/>
      <c r="C26" s="127"/>
      <c r="D26" s="127"/>
      <c r="E26" s="128"/>
      <c r="F26" s="132" t="s">
        <v>24</v>
      </c>
      <c r="G26" s="133"/>
      <c r="H26" s="132" t="s">
        <v>76</v>
      </c>
      <c r="I26" s="133"/>
      <c r="J26" s="132" t="s">
        <v>174</v>
      </c>
      <c r="K26" s="133"/>
      <c r="L26" s="132" t="s">
        <v>4</v>
      </c>
      <c r="M26" s="133"/>
    </row>
    <row r="27" spans="1:13" ht="40.5">
      <c r="A27" s="129"/>
      <c r="B27" s="130"/>
      <c r="C27" s="130"/>
      <c r="D27" s="130"/>
      <c r="E27" s="131"/>
      <c r="F27" s="5" t="s">
        <v>2</v>
      </c>
      <c r="G27" s="40" t="s">
        <v>3</v>
      </c>
      <c r="H27" s="5" t="s">
        <v>2</v>
      </c>
      <c r="I27" s="40" t="s">
        <v>3</v>
      </c>
      <c r="J27" s="5" t="s">
        <v>2</v>
      </c>
      <c r="K27" s="40" t="s">
        <v>3</v>
      </c>
      <c r="L27" s="1" t="s">
        <v>2</v>
      </c>
      <c r="M27" s="55" t="s">
        <v>3</v>
      </c>
    </row>
    <row r="28" spans="1:13">
      <c r="A28" s="68" t="s">
        <v>77</v>
      </c>
      <c r="B28" s="90"/>
      <c r="C28" s="90"/>
      <c r="D28" s="90"/>
      <c r="E28" s="91"/>
      <c r="F28" s="71">
        <v>4</v>
      </c>
      <c r="G28" s="95">
        <v>695000</v>
      </c>
      <c r="H28" s="71">
        <v>4</v>
      </c>
      <c r="I28" s="95">
        <v>595000</v>
      </c>
      <c r="J28" s="71">
        <v>4</v>
      </c>
      <c r="K28" s="95">
        <v>595000</v>
      </c>
      <c r="L28" s="72">
        <f>F28+H28+J28</f>
        <v>12</v>
      </c>
      <c r="M28" s="96">
        <f>G28+I28+K28</f>
        <v>1885000</v>
      </c>
    </row>
    <row r="29" spans="1:13">
      <c r="A29" s="68" t="s">
        <v>78</v>
      </c>
      <c r="B29" s="90"/>
      <c r="C29" s="90"/>
      <c r="D29" s="90"/>
      <c r="E29" s="91"/>
      <c r="F29" s="93"/>
      <c r="G29" s="97"/>
      <c r="H29" s="93"/>
      <c r="I29" s="97"/>
      <c r="J29" s="93"/>
      <c r="K29" s="97"/>
      <c r="L29" s="94"/>
      <c r="M29" s="98"/>
    </row>
    <row r="30" spans="1:13">
      <c r="A30" s="92" t="s">
        <v>79</v>
      </c>
      <c r="B30" s="90"/>
      <c r="C30" s="90"/>
      <c r="D30" s="90"/>
      <c r="E30" s="91"/>
      <c r="F30" s="93"/>
      <c r="G30" s="97"/>
      <c r="H30" s="93"/>
      <c r="I30" s="97"/>
      <c r="J30" s="93"/>
      <c r="K30" s="97"/>
      <c r="L30" s="94"/>
      <c r="M30" s="98"/>
    </row>
    <row r="31" spans="1:13">
      <c r="A31" s="68" t="s">
        <v>80</v>
      </c>
      <c r="B31" s="90"/>
      <c r="C31" s="90"/>
      <c r="D31" s="90"/>
      <c r="E31" s="91"/>
      <c r="F31" s="93"/>
      <c r="G31" s="97"/>
      <c r="H31" s="93"/>
      <c r="I31" s="97"/>
      <c r="J31" s="93"/>
      <c r="K31" s="97"/>
      <c r="L31" s="94"/>
      <c r="M31" s="98"/>
    </row>
    <row r="32" spans="1:13" s="22" customFormat="1">
      <c r="A32" s="10" t="s">
        <v>81</v>
      </c>
      <c r="B32" s="11"/>
      <c r="C32" s="11"/>
      <c r="D32" s="11"/>
      <c r="E32" s="12"/>
      <c r="F32" s="86">
        <f t="shared" ref="F32:M32" si="2">F33</f>
        <v>1</v>
      </c>
      <c r="G32" s="86">
        <f t="shared" si="2"/>
        <v>90000</v>
      </c>
      <c r="H32" s="86">
        <f t="shared" si="2"/>
        <v>1</v>
      </c>
      <c r="I32" s="86">
        <f t="shared" si="2"/>
        <v>90000</v>
      </c>
      <c r="J32" s="86">
        <f t="shared" si="2"/>
        <v>1</v>
      </c>
      <c r="K32" s="86">
        <f t="shared" si="2"/>
        <v>90000</v>
      </c>
      <c r="L32" s="86">
        <f t="shared" si="2"/>
        <v>3</v>
      </c>
      <c r="M32" s="86">
        <f t="shared" si="2"/>
        <v>270000</v>
      </c>
    </row>
    <row r="33" spans="1:13">
      <c r="A33" s="13" t="s">
        <v>82</v>
      </c>
      <c r="B33" s="14"/>
      <c r="C33" s="14"/>
      <c r="D33" s="14"/>
      <c r="E33" s="15"/>
      <c r="F33" s="17">
        <v>1</v>
      </c>
      <c r="G33" s="17">
        <v>90000</v>
      </c>
      <c r="H33" s="17">
        <v>1</v>
      </c>
      <c r="I33" s="17">
        <v>90000</v>
      </c>
      <c r="J33" s="17">
        <v>1</v>
      </c>
      <c r="K33" s="17">
        <v>90000</v>
      </c>
      <c r="L33" s="17">
        <f>F33+H33+J33</f>
        <v>3</v>
      </c>
      <c r="M33" s="17">
        <f>G33+I33+K33</f>
        <v>270000</v>
      </c>
    </row>
    <row r="34" spans="1:13">
      <c r="A34" s="13" t="s">
        <v>83</v>
      </c>
      <c r="B34" s="14"/>
      <c r="C34" s="14"/>
      <c r="D34" s="14"/>
      <c r="E34" s="15"/>
      <c r="F34" s="17"/>
      <c r="G34" s="17"/>
      <c r="H34" s="17"/>
      <c r="I34" s="17"/>
      <c r="J34" s="17"/>
      <c r="K34" s="17"/>
      <c r="L34" s="17"/>
      <c r="M34" s="17"/>
    </row>
    <row r="35" spans="1:13">
      <c r="A35" s="10" t="s">
        <v>84</v>
      </c>
      <c r="B35" s="14"/>
      <c r="C35" s="14"/>
      <c r="D35" s="14"/>
      <c r="E35" s="15"/>
      <c r="F35" s="86">
        <f t="shared" ref="F35:M35" si="3">F36+F39</f>
        <v>10</v>
      </c>
      <c r="G35" s="86">
        <f t="shared" si="3"/>
        <v>8483000</v>
      </c>
      <c r="H35" s="86">
        <f t="shared" si="3"/>
        <v>10</v>
      </c>
      <c r="I35" s="86">
        <f t="shared" si="3"/>
        <v>8483000</v>
      </c>
      <c r="J35" s="86">
        <f t="shared" si="3"/>
        <v>10</v>
      </c>
      <c r="K35" s="86">
        <f t="shared" si="3"/>
        <v>8483000</v>
      </c>
      <c r="L35" s="86">
        <f t="shared" si="3"/>
        <v>30</v>
      </c>
      <c r="M35" s="86">
        <f t="shared" si="3"/>
        <v>25449000</v>
      </c>
    </row>
    <row r="36" spans="1:13">
      <c r="A36" s="13" t="s">
        <v>85</v>
      </c>
      <c r="B36" s="14"/>
      <c r="C36" s="14"/>
      <c r="D36" s="14"/>
      <c r="E36" s="15"/>
      <c r="F36" s="17">
        <v>7</v>
      </c>
      <c r="G36" s="17">
        <v>8303000</v>
      </c>
      <c r="H36" s="17">
        <v>7</v>
      </c>
      <c r="I36" s="17">
        <v>8303000</v>
      </c>
      <c r="J36" s="17">
        <v>7</v>
      </c>
      <c r="K36" s="17">
        <v>8303000</v>
      </c>
      <c r="L36" s="17">
        <f t="shared" ref="L36:M39" si="4">F36+H36+J36</f>
        <v>21</v>
      </c>
      <c r="M36" s="17">
        <f t="shared" si="4"/>
        <v>24909000</v>
      </c>
    </row>
    <row r="37" spans="1:13">
      <c r="A37" s="13" t="s">
        <v>86</v>
      </c>
      <c r="B37" s="14"/>
      <c r="C37" s="14"/>
      <c r="D37" s="14"/>
      <c r="E37" s="15"/>
      <c r="F37" s="17"/>
      <c r="G37" s="25"/>
      <c r="H37" s="17"/>
      <c r="I37" s="17"/>
      <c r="J37" s="17"/>
      <c r="K37" s="17"/>
      <c r="L37" s="25"/>
      <c r="M37" s="17"/>
    </row>
    <row r="38" spans="1:13">
      <c r="A38" s="13" t="s">
        <v>87</v>
      </c>
      <c r="B38" s="14"/>
      <c r="C38" s="14"/>
      <c r="D38" s="14"/>
      <c r="E38" s="15"/>
      <c r="F38" s="17"/>
      <c r="G38" s="25"/>
      <c r="H38" s="17"/>
      <c r="I38" s="17"/>
      <c r="J38" s="17"/>
      <c r="K38" s="17"/>
      <c r="L38" s="25"/>
      <c r="M38" s="17"/>
    </row>
    <row r="39" spans="1:13">
      <c r="A39" s="13" t="s">
        <v>88</v>
      </c>
      <c r="B39" s="14"/>
      <c r="C39" s="14"/>
      <c r="D39" s="14"/>
      <c r="E39" s="15"/>
      <c r="F39" s="17">
        <v>3</v>
      </c>
      <c r="G39" s="25">
        <v>180000</v>
      </c>
      <c r="H39" s="17">
        <v>3</v>
      </c>
      <c r="I39" s="17">
        <v>180000</v>
      </c>
      <c r="J39" s="17">
        <v>3</v>
      </c>
      <c r="K39" s="17">
        <v>180000</v>
      </c>
      <c r="L39" s="25">
        <f t="shared" si="4"/>
        <v>9</v>
      </c>
      <c r="M39" s="17">
        <f t="shared" si="4"/>
        <v>540000</v>
      </c>
    </row>
    <row r="40" spans="1:13" s="22" customFormat="1">
      <c r="A40" s="73" t="s">
        <v>89</v>
      </c>
      <c r="B40" s="11"/>
      <c r="C40" s="11"/>
      <c r="D40" s="11"/>
      <c r="E40" s="12"/>
      <c r="F40" s="86">
        <f t="shared" ref="F40:M40" si="5">F41+F43+F46+F48+F53</f>
        <v>10</v>
      </c>
      <c r="G40" s="86">
        <f t="shared" si="5"/>
        <v>760000</v>
      </c>
      <c r="H40" s="86">
        <f t="shared" si="5"/>
        <v>10</v>
      </c>
      <c r="I40" s="86">
        <f t="shared" si="5"/>
        <v>660000</v>
      </c>
      <c r="J40" s="86">
        <f t="shared" si="5"/>
        <v>10</v>
      </c>
      <c r="K40" s="86">
        <f t="shared" si="5"/>
        <v>660000</v>
      </c>
      <c r="L40" s="86">
        <f t="shared" si="5"/>
        <v>30</v>
      </c>
      <c r="M40" s="86">
        <f t="shared" si="5"/>
        <v>2080000</v>
      </c>
    </row>
    <row r="41" spans="1:13">
      <c r="A41" s="13" t="s">
        <v>90</v>
      </c>
      <c r="B41" s="14"/>
      <c r="C41" s="14"/>
      <c r="D41" s="14"/>
      <c r="E41" s="15"/>
      <c r="F41" s="17">
        <v>2</v>
      </c>
      <c r="G41" s="17">
        <v>210000</v>
      </c>
      <c r="H41" s="17">
        <v>2</v>
      </c>
      <c r="I41" s="17">
        <v>110000</v>
      </c>
      <c r="J41" s="17">
        <v>2</v>
      </c>
      <c r="K41" s="17">
        <v>110000</v>
      </c>
      <c r="L41" s="17">
        <f>F41+H41+J41</f>
        <v>6</v>
      </c>
      <c r="M41" s="17">
        <f>G41+I41+K41</f>
        <v>430000</v>
      </c>
    </row>
    <row r="42" spans="1:13">
      <c r="A42" s="13" t="s">
        <v>91</v>
      </c>
      <c r="B42" s="14"/>
      <c r="C42" s="14"/>
      <c r="D42" s="14"/>
      <c r="E42" s="15"/>
      <c r="F42" s="17"/>
      <c r="G42" s="17"/>
      <c r="H42" s="17"/>
      <c r="I42" s="17"/>
      <c r="J42" s="17"/>
      <c r="K42" s="17"/>
      <c r="L42" s="17"/>
      <c r="M42" s="17"/>
    </row>
    <row r="43" spans="1:13">
      <c r="A43" s="13" t="s">
        <v>92</v>
      </c>
      <c r="B43" s="14"/>
      <c r="C43" s="14"/>
      <c r="D43" s="14"/>
      <c r="E43" s="15"/>
      <c r="F43" s="17">
        <v>2</v>
      </c>
      <c r="G43" s="17">
        <v>350000</v>
      </c>
      <c r="H43" s="17">
        <v>2</v>
      </c>
      <c r="I43" s="17">
        <v>350000</v>
      </c>
      <c r="J43" s="17">
        <v>2</v>
      </c>
      <c r="K43" s="17">
        <v>350000</v>
      </c>
      <c r="L43" s="17">
        <f t="shared" ref="L43:M48" si="6">F43+H43+J43</f>
        <v>6</v>
      </c>
      <c r="M43" s="17">
        <f t="shared" si="6"/>
        <v>1050000</v>
      </c>
    </row>
    <row r="44" spans="1:13">
      <c r="A44" s="13" t="s">
        <v>93</v>
      </c>
      <c r="B44" s="14"/>
      <c r="C44" s="14"/>
      <c r="D44" s="14"/>
      <c r="E44" s="15"/>
      <c r="F44" s="17"/>
      <c r="G44" s="17"/>
      <c r="H44" s="17"/>
      <c r="I44" s="17"/>
      <c r="J44" s="17"/>
      <c r="K44" s="17"/>
      <c r="L44" s="17"/>
      <c r="M44" s="17"/>
    </row>
    <row r="45" spans="1:13">
      <c r="A45" s="13" t="s">
        <v>94</v>
      </c>
      <c r="B45" s="14"/>
      <c r="C45" s="14"/>
      <c r="D45" s="14"/>
      <c r="E45" s="15"/>
      <c r="F45" s="17"/>
      <c r="G45" s="17"/>
      <c r="H45" s="17"/>
      <c r="I45" s="17"/>
      <c r="J45" s="17"/>
      <c r="K45" s="17"/>
      <c r="L45" s="17"/>
      <c r="M45" s="17"/>
    </row>
    <row r="46" spans="1:13">
      <c r="A46" s="13" t="s">
        <v>95</v>
      </c>
      <c r="B46" s="14"/>
      <c r="C46" s="14"/>
      <c r="D46" s="14"/>
      <c r="E46" s="15"/>
      <c r="F46" s="17">
        <v>1</v>
      </c>
      <c r="G46" s="17">
        <v>50000</v>
      </c>
      <c r="H46" s="17">
        <v>1</v>
      </c>
      <c r="I46" s="17">
        <v>50000</v>
      </c>
      <c r="J46" s="17">
        <v>1</v>
      </c>
      <c r="K46" s="17">
        <v>50000</v>
      </c>
      <c r="L46" s="17">
        <f t="shared" si="6"/>
        <v>3</v>
      </c>
      <c r="M46" s="17">
        <f t="shared" si="6"/>
        <v>150000</v>
      </c>
    </row>
    <row r="47" spans="1:13">
      <c r="A47" s="13" t="s">
        <v>96</v>
      </c>
      <c r="B47" s="14"/>
      <c r="C47" s="14"/>
      <c r="D47" s="14"/>
      <c r="E47" s="15"/>
      <c r="F47" s="17"/>
      <c r="G47" s="17"/>
      <c r="H47" s="17"/>
      <c r="I47" s="17"/>
      <c r="J47" s="17"/>
      <c r="K47" s="17"/>
      <c r="L47" s="17"/>
      <c r="M47" s="17"/>
    </row>
    <row r="48" spans="1:13">
      <c r="A48" s="13" t="s">
        <v>97</v>
      </c>
      <c r="B48" s="14"/>
      <c r="C48" s="14"/>
      <c r="D48" s="14"/>
      <c r="E48" s="15"/>
      <c r="F48" s="17">
        <v>1</v>
      </c>
      <c r="G48" s="17">
        <v>30000</v>
      </c>
      <c r="H48" s="17">
        <v>1</v>
      </c>
      <c r="I48" s="17">
        <v>30000</v>
      </c>
      <c r="J48" s="17">
        <v>1</v>
      </c>
      <c r="K48" s="17">
        <v>30000</v>
      </c>
      <c r="L48" s="17">
        <f t="shared" si="6"/>
        <v>3</v>
      </c>
      <c r="M48" s="17">
        <f t="shared" si="6"/>
        <v>90000</v>
      </c>
    </row>
    <row r="49" spans="1:14">
      <c r="A49" s="13" t="s">
        <v>98</v>
      </c>
      <c r="B49" s="14"/>
      <c r="C49" s="14"/>
      <c r="D49" s="14"/>
      <c r="E49" s="15"/>
      <c r="F49" s="17"/>
      <c r="G49" s="17"/>
      <c r="H49" s="17"/>
      <c r="I49" s="17"/>
      <c r="J49" s="17"/>
      <c r="K49" s="17"/>
      <c r="L49" s="17"/>
      <c r="M49" s="17"/>
    </row>
    <row r="50" spans="1:14">
      <c r="A50" s="18"/>
      <c r="B50" s="19"/>
      <c r="C50" s="19"/>
      <c r="D50" s="19"/>
      <c r="E50" s="19"/>
      <c r="F50" s="21"/>
      <c r="G50" s="80"/>
      <c r="H50" s="80"/>
      <c r="I50" s="77"/>
      <c r="J50" s="21"/>
      <c r="K50" s="77"/>
      <c r="L50" s="21"/>
      <c r="M50" s="21"/>
      <c r="N50" s="13"/>
    </row>
    <row r="51" spans="1:14">
      <c r="A51" s="126" t="s">
        <v>5</v>
      </c>
      <c r="B51" s="127"/>
      <c r="C51" s="127"/>
      <c r="D51" s="127"/>
      <c r="E51" s="128"/>
      <c r="F51" s="132" t="s">
        <v>24</v>
      </c>
      <c r="G51" s="133"/>
      <c r="H51" s="132" t="s">
        <v>76</v>
      </c>
      <c r="I51" s="133"/>
      <c r="J51" s="132" t="s">
        <v>174</v>
      </c>
      <c r="K51" s="133"/>
      <c r="L51" s="132" t="s">
        <v>4</v>
      </c>
      <c r="M51" s="133"/>
    </row>
    <row r="52" spans="1:14" ht="40.5">
      <c r="A52" s="129"/>
      <c r="B52" s="130"/>
      <c r="C52" s="130"/>
      <c r="D52" s="130"/>
      <c r="E52" s="131"/>
      <c r="F52" s="5" t="s">
        <v>2</v>
      </c>
      <c r="G52" s="99" t="s">
        <v>3</v>
      </c>
      <c r="H52" s="5" t="s">
        <v>2</v>
      </c>
      <c r="I52" s="99" t="s">
        <v>3</v>
      </c>
      <c r="J52" s="5" t="s">
        <v>2</v>
      </c>
      <c r="K52" s="99" t="s">
        <v>3</v>
      </c>
      <c r="L52" s="1" t="s">
        <v>2</v>
      </c>
      <c r="M52" s="100" t="s">
        <v>3</v>
      </c>
    </row>
    <row r="53" spans="1:14">
      <c r="A53" s="101" t="s">
        <v>99</v>
      </c>
      <c r="B53" s="14"/>
      <c r="C53" s="14"/>
      <c r="D53" s="14"/>
      <c r="E53" s="15"/>
      <c r="F53" s="17">
        <v>4</v>
      </c>
      <c r="G53" s="17">
        <v>120000</v>
      </c>
      <c r="H53" s="17">
        <v>4</v>
      </c>
      <c r="I53" s="17">
        <v>120000</v>
      </c>
      <c r="J53" s="17">
        <v>4</v>
      </c>
      <c r="K53" s="17">
        <v>120000</v>
      </c>
      <c r="L53" s="17">
        <f>F53+H53+J53</f>
        <v>12</v>
      </c>
      <c r="M53" s="17">
        <f>G53+I53+K53</f>
        <v>360000</v>
      </c>
    </row>
    <row r="54" spans="1:14">
      <c r="A54" s="13" t="s">
        <v>100</v>
      </c>
      <c r="B54" s="14"/>
      <c r="C54" s="14"/>
      <c r="D54" s="14"/>
      <c r="E54" s="15"/>
      <c r="F54" s="17"/>
      <c r="G54" s="17"/>
      <c r="H54" s="17"/>
      <c r="I54" s="17"/>
      <c r="J54" s="17"/>
      <c r="K54" s="17"/>
      <c r="L54" s="17"/>
      <c r="M54" s="17"/>
    </row>
    <row r="55" spans="1:14">
      <c r="A55" s="13" t="s">
        <v>101</v>
      </c>
      <c r="B55" s="14"/>
      <c r="C55" s="14"/>
      <c r="D55" s="14"/>
      <c r="E55" s="15"/>
      <c r="F55" s="17"/>
      <c r="G55" s="17"/>
      <c r="H55" s="17"/>
      <c r="I55" s="17"/>
      <c r="J55" s="17"/>
      <c r="K55" s="17"/>
      <c r="L55" s="17"/>
      <c r="M55" s="17"/>
    </row>
    <row r="56" spans="1:14">
      <c r="A56" s="13"/>
      <c r="B56" s="14"/>
      <c r="C56" s="14"/>
      <c r="D56" s="14"/>
      <c r="E56" s="15"/>
      <c r="F56" s="17"/>
      <c r="G56" s="17"/>
      <c r="H56" s="17"/>
      <c r="I56" s="17"/>
      <c r="J56" s="17"/>
      <c r="K56" s="17"/>
      <c r="L56" s="17"/>
      <c r="M56" s="17"/>
    </row>
    <row r="57" spans="1:14" s="22" customFormat="1">
      <c r="A57" s="132" t="s">
        <v>10</v>
      </c>
      <c r="B57" s="134"/>
      <c r="C57" s="134"/>
      <c r="D57" s="134"/>
      <c r="E57" s="133"/>
      <c r="F57" s="28">
        <f t="shared" ref="F57:M57" si="7">F8+F17+F32+F35+F40</f>
        <v>42</v>
      </c>
      <c r="G57" s="28">
        <f t="shared" si="7"/>
        <v>12148000</v>
      </c>
      <c r="H57" s="37">
        <f t="shared" si="7"/>
        <v>43</v>
      </c>
      <c r="I57" s="28">
        <f t="shared" si="7"/>
        <v>11548000</v>
      </c>
      <c r="J57" s="28">
        <f t="shared" si="7"/>
        <v>42</v>
      </c>
      <c r="K57" s="28">
        <f t="shared" si="7"/>
        <v>11948000</v>
      </c>
      <c r="L57" s="28">
        <f t="shared" si="7"/>
        <v>127</v>
      </c>
      <c r="M57" s="28">
        <f t="shared" si="7"/>
        <v>35644000</v>
      </c>
    </row>
    <row r="58" spans="1:14">
      <c r="L58" s="102"/>
      <c r="M58" s="65"/>
    </row>
  </sheetData>
  <mergeCells count="20">
    <mergeCell ref="A57:E57"/>
    <mergeCell ref="A1:M1"/>
    <mergeCell ref="A2:M2"/>
    <mergeCell ref="A3:M3"/>
    <mergeCell ref="A4:M4"/>
    <mergeCell ref="L5:M5"/>
    <mergeCell ref="A5:E6"/>
    <mergeCell ref="F5:G5"/>
    <mergeCell ref="H5:I5"/>
    <mergeCell ref="J5:K5"/>
    <mergeCell ref="L26:M26"/>
    <mergeCell ref="A51:E52"/>
    <mergeCell ref="F51:G51"/>
    <mergeCell ref="H51:I51"/>
    <mergeCell ref="J51:K51"/>
    <mergeCell ref="L51:M51"/>
    <mergeCell ref="A26:E27"/>
    <mergeCell ref="F26:G26"/>
    <mergeCell ref="H26:I26"/>
    <mergeCell ref="J26:K26"/>
  </mergeCells>
  <phoneticPr fontId="1" type="noConversion"/>
  <printOptions horizontalCentered="1"/>
  <pageMargins left="0.35433070866141736" right="0.35433070866141736" top="0.78740157480314965" bottom="0.39370078740157483" header="0.39370078740157483" footer="0.19685039370078741"/>
  <pageSetup paperSize="9" firstPageNumber="75" orientation="landscape" useFirstPageNumber="1" r:id="rId1"/>
  <headerFooter alignWithMargins="0">
    <oddFooter>&amp;R&amp;"TH SarabunIT๙,ธรรมดา"&amp;12&amp;P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view="pageBreakPreview" topLeftCell="A10" zoomScale="120" zoomScaleNormal="100" workbookViewId="0">
      <selection activeCell="G20" sqref="G20"/>
    </sheetView>
  </sheetViews>
  <sheetFormatPr defaultRowHeight="20.25"/>
  <cols>
    <col min="1" max="4" width="9.140625" style="3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11</v>
      </c>
      <c r="B7" s="6"/>
      <c r="C7" s="6"/>
      <c r="D7" s="6"/>
      <c r="E7" s="7"/>
      <c r="F7" s="9"/>
      <c r="G7" s="9"/>
      <c r="H7" s="9"/>
      <c r="I7" s="9"/>
      <c r="J7" s="9"/>
      <c r="K7" s="9"/>
      <c r="L7" s="9"/>
      <c r="M7" s="9"/>
    </row>
    <row r="8" spans="1:13">
      <c r="A8" s="10" t="s">
        <v>102</v>
      </c>
      <c r="B8" s="11"/>
      <c r="C8" s="11"/>
      <c r="D8" s="11"/>
      <c r="E8" s="12"/>
      <c r="F8" s="86">
        <f t="shared" ref="F8:M8" si="0">F9+F11+F13</f>
        <v>5</v>
      </c>
      <c r="G8" s="86">
        <f t="shared" si="0"/>
        <v>285000</v>
      </c>
      <c r="H8" s="86">
        <f t="shared" si="0"/>
        <v>5</v>
      </c>
      <c r="I8" s="86">
        <f t="shared" si="0"/>
        <v>285000</v>
      </c>
      <c r="J8" s="86">
        <f t="shared" si="0"/>
        <v>5</v>
      </c>
      <c r="K8" s="86">
        <f t="shared" si="0"/>
        <v>285000</v>
      </c>
      <c r="L8" s="86">
        <f t="shared" si="0"/>
        <v>15</v>
      </c>
      <c r="M8" s="86">
        <f t="shared" si="0"/>
        <v>855000</v>
      </c>
    </row>
    <row r="9" spans="1:13">
      <c r="A9" s="13" t="s">
        <v>103</v>
      </c>
      <c r="B9" s="14"/>
      <c r="C9" s="14"/>
      <c r="D9" s="14"/>
      <c r="E9" s="15"/>
      <c r="F9" s="17">
        <v>1</v>
      </c>
      <c r="G9" s="17">
        <v>20000</v>
      </c>
      <c r="H9" s="17">
        <v>1</v>
      </c>
      <c r="I9" s="17">
        <v>20000</v>
      </c>
      <c r="J9" s="17">
        <v>1</v>
      </c>
      <c r="K9" s="17">
        <v>20000</v>
      </c>
      <c r="L9" s="17">
        <f>F9+H9+J9</f>
        <v>3</v>
      </c>
      <c r="M9" s="17">
        <f>G9+I9+K9</f>
        <v>60000</v>
      </c>
    </row>
    <row r="10" spans="1:13">
      <c r="A10" s="13" t="s">
        <v>104</v>
      </c>
      <c r="B10" s="14"/>
      <c r="C10" s="14"/>
      <c r="D10" s="14"/>
      <c r="E10" s="15"/>
      <c r="F10" s="17"/>
      <c r="G10" s="17"/>
      <c r="H10" s="17"/>
      <c r="I10" s="17"/>
      <c r="J10" s="17"/>
      <c r="K10" s="17"/>
      <c r="L10" s="17"/>
      <c r="M10" s="17"/>
    </row>
    <row r="11" spans="1:13">
      <c r="A11" s="13" t="s">
        <v>105</v>
      </c>
      <c r="B11" s="14"/>
      <c r="C11" s="14"/>
      <c r="D11" s="14"/>
      <c r="E11" s="15"/>
      <c r="F11" s="17">
        <v>2</v>
      </c>
      <c r="G11" s="17">
        <v>200000</v>
      </c>
      <c r="H11" s="17">
        <v>2</v>
      </c>
      <c r="I11" s="17">
        <v>200000</v>
      </c>
      <c r="J11" s="17">
        <v>2</v>
      </c>
      <c r="K11" s="17">
        <v>200000</v>
      </c>
      <c r="L11" s="17">
        <f>F11+H11+J11</f>
        <v>6</v>
      </c>
      <c r="M11" s="17">
        <f>G11+I11+K11</f>
        <v>600000</v>
      </c>
    </row>
    <row r="12" spans="1:13">
      <c r="A12" s="13" t="s">
        <v>106</v>
      </c>
      <c r="B12" s="14"/>
      <c r="C12" s="14"/>
      <c r="D12" s="14"/>
      <c r="E12" s="15"/>
      <c r="F12" s="17"/>
      <c r="G12" s="17"/>
      <c r="H12" s="17"/>
      <c r="I12" s="17"/>
      <c r="J12" s="17"/>
      <c r="K12" s="17"/>
      <c r="L12" s="17"/>
      <c r="M12" s="17"/>
    </row>
    <row r="13" spans="1:13">
      <c r="A13" s="13" t="s">
        <v>107</v>
      </c>
      <c r="B13" s="14"/>
      <c r="C13" s="14"/>
      <c r="D13" s="14"/>
      <c r="E13" s="15"/>
      <c r="F13" s="17">
        <v>2</v>
      </c>
      <c r="G13" s="17">
        <v>65000</v>
      </c>
      <c r="H13" s="17">
        <v>2</v>
      </c>
      <c r="I13" s="17">
        <v>65000</v>
      </c>
      <c r="J13" s="17">
        <v>2</v>
      </c>
      <c r="K13" s="17">
        <v>65000</v>
      </c>
      <c r="L13" s="17">
        <f>F13+H13+J13</f>
        <v>6</v>
      </c>
      <c r="M13" s="17">
        <f>G13+I13+K13</f>
        <v>195000</v>
      </c>
    </row>
    <row r="14" spans="1:13">
      <c r="A14" s="10" t="s">
        <v>108</v>
      </c>
      <c r="B14" s="14"/>
      <c r="C14" s="14"/>
      <c r="D14" s="14"/>
      <c r="E14" s="15"/>
      <c r="F14" s="86">
        <f t="shared" ref="F14:M14" si="1">F15+F17</f>
        <v>5</v>
      </c>
      <c r="G14" s="86">
        <f t="shared" si="1"/>
        <v>735000</v>
      </c>
      <c r="H14" s="86">
        <f t="shared" si="1"/>
        <v>5</v>
      </c>
      <c r="I14" s="86">
        <f t="shared" si="1"/>
        <v>2735000</v>
      </c>
      <c r="J14" s="86">
        <f t="shared" si="1"/>
        <v>5</v>
      </c>
      <c r="K14" s="86">
        <f t="shared" si="1"/>
        <v>2735000</v>
      </c>
      <c r="L14" s="86">
        <f t="shared" si="1"/>
        <v>15</v>
      </c>
      <c r="M14" s="86">
        <f t="shared" si="1"/>
        <v>6205000</v>
      </c>
    </row>
    <row r="15" spans="1:13">
      <c r="A15" s="13" t="s">
        <v>109</v>
      </c>
      <c r="B15" s="14"/>
      <c r="C15" s="14"/>
      <c r="D15" s="14"/>
      <c r="E15" s="15"/>
      <c r="F15" s="17">
        <v>1</v>
      </c>
      <c r="G15" s="17">
        <v>30000</v>
      </c>
      <c r="H15" s="17">
        <v>1</v>
      </c>
      <c r="I15" s="17">
        <v>2030000</v>
      </c>
      <c r="J15" s="17">
        <v>1</v>
      </c>
      <c r="K15" s="17">
        <v>2030000</v>
      </c>
      <c r="L15" s="17">
        <f>F15+H15+J15</f>
        <v>3</v>
      </c>
      <c r="M15" s="17">
        <f>G15+I15+K15</f>
        <v>4090000</v>
      </c>
    </row>
    <row r="16" spans="1:13">
      <c r="A16" s="13" t="s">
        <v>110</v>
      </c>
      <c r="B16" s="14"/>
      <c r="C16" s="14"/>
      <c r="D16" s="14"/>
      <c r="E16" s="15"/>
      <c r="F16" s="17"/>
      <c r="G16" s="17"/>
      <c r="H16" s="17"/>
      <c r="I16" s="17"/>
      <c r="J16" s="17"/>
      <c r="K16" s="17"/>
      <c r="L16" s="17"/>
      <c r="M16" s="17"/>
    </row>
    <row r="17" spans="1:14" s="61" customFormat="1">
      <c r="A17" s="103" t="s">
        <v>111</v>
      </c>
      <c r="B17" s="60"/>
      <c r="C17" s="60"/>
      <c r="D17" s="60"/>
      <c r="E17" s="32"/>
      <c r="F17" s="33">
        <v>4</v>
      </c>
      <c r="G17" s="33">
        <v>705000</v>
      </c>
      <c r="H17" s="33">
        <v>4</v>
      </c>
      <c r="I17" s="33">
        <v>705000</v>
      </c>
      <c r="J17" s="33">
        <v>4</v>
      </c>
      <c r="K17" s="33">
        <v>705000</v>
      </c>
      <c r="L17" s="33">
        <f>F17+H17+J17</f>
        <v>12</v>
      </c>
      <c r="M17" s="33">
        <f>G17+I17+K17</f>
        <v>2115000</v>
      </c>
    </row>
    <row r="18" spans="1:14" s="61" customFormat="1">
      <c r="A18" s="59" t="s">
        <v>112</v>
      </c>
      <c r="B18" s="60"/>
      <c r="C18" s="60"/>
      <c r="D18" s="60"/>
      <c r="E18" s="32"/>
      <c r="F18" s="33"/>
      <c r="G18" s="33"/>
      <c r="H18" s="33"/>
      <c r="I18" s="33"/>
      <c r="J18" s="33"/>
      <c r="K18" s="33"/>
      <c r="L18" s="33"/>
      <c r="M18" s="33"/>
    </row>
    <row r="19" spans="1:14">
      <c r="A19" s="10" t="s">
        <v>113</v>
      </c>
      <c r="B19" s="14"/>
      <c r="C19" s="14"/>
      <c r="D19" s="14"/>
      <c r="E19" s="15"/>
      <c r="F19" s="86">
        <f>F20+F23</f>
        <v>3</v>
      </c>
      <c r="G19" s="86">
        <f>G20</f>
        <v>10000</v>
      </c>
      <c r="H19" s="86">
        <f>H20+H23</f>
        <v>4</v>
      </c>
      <c r="I19" s="86">
        <f>I20</f>
        <v>1010000</v>
      </c>
      <c r="J19" s="86">
        <f>J20+J23</f>
        <v>4</v>
      </c>
      <c r="K19" s="86">
        <f>K20</f>
        <v>1010000</v>
      </c>
      <c r="L19" s="86">
        <f>L20+L23</f>
        <v>11</v>
      </c>
      <c r="M19" s="86">
        <f>M20</f>
        <v>2030000</v>
      </c>
    </row>
    <row r="20" spans="1:14">
      <c r="A20" s="13" t="s">
        <v>114</v>
      </c>
      <c r="B20" s="15"/>
      <c r="C20" s="14"/>
      <c r="D20" s="14"/>
      <c r="E20" s="15"/>
      <c r="F20" s="17">
        <v>2</v>
      </c>
      <c r="G20" s="17">
        <v>10000</v>
      </c>
      <c r="H20" s="17">
        <v>3</v>
      </c>
      <c r="I20" s="17">
        <v>1010000</v>
      </c>
      <c r="J20" s="17">
        <v>3</v>
      </c>
      <c r="K20" s="17">
        <v>1010000</v>
      </c>
      <c r="L20" s="17">
        <f>F20+H20+J20</f>
        <v>8</v>
      </c>
      <c r="M20" s="17">
        <f>G20+I20+K20</f>
        <v>2030000</v>
      </c>
    </row>
    <row r="21" spans="1:14">
      <c r="A21" s="13" t="s">
        <v>115</v>
      </c>
      <c r="B21" s="14"/>
      <c r="C21" s="14"/>
      <c r="D21" s="14"/>
      <c r="E21" s="15"/>
      <c r="F21" s="104"/>
      <c r="G21" s="17"/>
      <c r="H21" s="104"/>
      <c r="I21" s="17"/>
      <c r="J21" s="104"/>
      <c r="K21" s="17"/>
      <c r="L21" s="17"/>
      <c r="M21" s="25"/>
    </row>
    <row r="22" spans="1:14">
      <c r="A22" s="13" t="s">
        <v>116</v>
      </c>
      <c r="B22" s="14"/>
      <c r="C22" s="14"/>
      <c r="D22" s="14"/>
      <c r="E22" s="15"/>
      <c r="F22" s="104"/>
      <c r="G22" s="17"/>
      <c r="H22" s="104"/>
      <c r="I22" s="17"/>
      <c r="J22" s="104"/>
      <c r="K22" s="17"/>
      <c r="L22" s="17"/>
      <c r="M22" s="25"/>
    </row>
    <row r="23" spans="1:14">
      <c r="A23" s="13" t="s">
        <v>117</v>
      </c>
      <c r="B23" s="69"/>
      <c r="C23" s="69"/>
      <c r="D23" s="69"/>
      <c r="E23" s="70"/>
      <c r="F23" s="71">
        <v>1</v>
      </c>
      <c r="G23" s="95" t="s">
        <v>21</v>
      </c>
      <c r="H23" s="71">
        <v>1</v>
      </c>
      <c r="I23" s="95" t="s">
        <v>21</v>
      </c>
      <c r="J23" s="71">
        <v>1</v>
      </c>
      <c r="K23" s="95" t="s">
        <v>21</v>
      </c>
      <c r="L23" s="72">
        <f>F23+H23+J23</f>
        <v>3</v>
      </c>
      <c r="M23" s="96" t="str">
        <f>I23</f>
        <v xml:space="preserve"> -</v>
      </c>
    </row>
    <row r="24" spans="1:14">
      <c r="A24" s="58" t="s">
        <v>118</v>
      </c>
      <c r="B24" s="69"/>
      <c r="C24" s="69"/>
      <c r="D24" s="69"/>
      <c r="E24" s="70"/>
      <c r="F24" s="71"/>
      <c r="G24" s="95"/>
      <c r="H24" s="71"/>
      <c r="I24" s="95"/>
      <c r="J24" s="71"/>
      <c r="K24" s="95"/>
      <c r="L24" s="72"/>
      <c r="M24" s="96"/>
    </row>
    <row r="25" spans="1:14">
      <c r="A25" s="18" t="s">
        <v>119</v>
      </c>
      <c r="B25" s="105"/>
      <c r="C25" s="105"/>
      <c r="D25" s="105"/>
      <c r="E25" s="106"/>
      <c r="F25" s="107"/>
      <c r="G25" s="108"/>
      <c r="H25" s="107"/>
      <c r="I25" s="108"/>
      <c r="J25" s="107"/>
      <c r="K25" s="108"/>
      <c r="L25" s="109"/>
      <c r="M25" s="110"/>
    </row>
    <row r="26" spans="1:14" s="22" customFormat="1">
      <c r="A26" s="132" t="s">
        <v>10</v>
      </c>
      <c r="B26" s="134"/>
      <c r="C26" s="134"/>
      <c r="D26" s="134"/>
      <c r="E26" s="133"/>
      <c r="F26" s="28">
        <f t="shared" ref="F26:M26" si="2">F8+F14+F19</f>
        <v>13</v>
      </c>
      <c r="G26" s="64">
        <f t="shared" si="2"/>
        <v>1030000</v>
      </c>
      <c r="H26" s="28">
        <f t="shared" si="2"/>
        <v>14</v>
      </c>
      <c r="I26" s="47">
        <f t="shared" si="2"/>
        <v>4030000</v>
      </c>
      <c r="J26" s="28">
        <f t="shared" si="2"/>
        <v>14</v>
      </c>
      <c r="K26" s="44">
        <f t="shared" si="2"/>
        <v>4030000</v>
      </c>
      <c r="L26" s="28">
        <f t="shared" si="2"/>
        <v>41</v>
      </c>
      <c r="M26" s="44">
        <f t="shared" si="2"/>
        <v>9090000</v>
      </c>
      <c r="N26" s="10"/>
    </row>
  </sheetData>
  <mergeCells count="10">
    <mergeCell ref="A1:M1"/>
    <mergeCell ref="A2:M2"/>
    <mergeCell ref="A3:M3"/>
    <mergeCell ref="A4:M4"/>
    <mergeCell ref="A26:E26"/>
    <mergeCell ref="L5:M5"/>
    <mergeCell ref="A5:E6"/>
    <mergeCell ref="F5:G5"/>
    <mergeCell ref="H5:I5"/>
    <mergeCell ref="J5:K5"/>
  </mergeCells>
  <phoneticPr fontId="1" type="noConversion"/>
  <printOptions horizontalCentered="1"/>
  <pageMargins left="0.35433070866141736" right="0.35433070866141736" top="0.59055118110236227" bottom="0.19685039370078741" header="0.39370078740157483" footer="0.19685039370078741"/>
  <pageSetup paperSize="9" firstPageNumber="94" orientation="landscape" useFirstPageNumber="1" r:id="rId1"/>
  <headerFooter alignWithMargins="0">
    <oddFooter>&amp;R&amp;"TH SarabunIT๙,ธรรมดา"&amp;12&amp;P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5"/>
  <sheetViews>
    <sheetView view="pageBreakPreview" topLeftCell="A7" zoomScale="120" zoomScaleNormal="100" workbookViewId="0">
      <selection activeCell="G21" sqref="G21"/>
    </sheetView>
  </sheetViews>
  <sheetFormatPr defaultRowHeight="20.25"/>
  <cols>
    <col min="1" max="4" width="9.140625" style="3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12</v>
      </c>
      <c r="B7" s="6"/>
      <c r="C7" s="6"/>
      <c r="D7" s="6"/>
      <c r="E7" s="7"/>
      <c r="F7" s="8"/>
      <c r="G7" s="9"/>
      <c r="H7" s="8"/>
      <c r="I7" s="8"/>
      <c r="J7" s="8"/>
      <c r="K7" s="8"/>
      <c r="L7" s="8"/>
      <c r="M7" s="9"/>
    </row>
    <row r="8" spans="1:13">
      <c r="A8" s="10" t="s">
        <v>14</v>
      </c>
      <c r="B8" s="11"/>
      <c r="C8" s="11"/>
      <c r="D8" s="11"/>
      <c r="E8" s="12"/>
      <c r="F8" s="86">
        <f t="shared" ref="F8:M8" si="0">F9+F10+F12+F14+F16</f>
        <v>15</v>
      </c>
      <c r="G8" s="86">
        <f t="shared" si="0"/>
        <v>6668800</v>
      </c>
      <c r="H8" s="86">
        <f t="shared" si="0"/>
        <v>15</v>
      </c>
      <c r="I8" s="86">
        <f t="shared" si="0"/>
        <v>6422000</v>
      </c>
      <c r="J8" s="86">
        <f t="shared" si="0"/>
        <v>15</v>
      </c>
      <c r="K8" s="86">
        <f t="shared" si="0"/>
        <v>6472800</v>
      </c>
      <c r="L8" s="86">
        <f t="shared" si="0"/>
        <v>45</v>
      </c>
      <c r="M8" s="86">
        <f t="shared" si="0"/>
        <v>19563600</v>
      </c>
    </row>
    <row r="9" spans="1:13">
      <c r="A9" s="13" t="s">
        <v>120</v>
      </c>
      <c r="B9" s="14"/>
      <c r="C9" s="14"/>
      <c r="D9" s="14"/>
      <c r="E9" s="15"/>
      <c r="F9" s="17">
        <v>4</v>
      </c>
      <c r="G9" s="17">
        <v>5688800</v>
      </c>
      <c r="H9" s="17">
        <v>4</v>
      </c>
      <c r="I9" s="17">
        <v>5642000</v>
      </c>
      <c r="J9" s="17">
        <v>4</v>
      </c>
      <c r="K9" s="17">
        <v>5692800</v>
      </c>
      <c r="L9" s="17">
        <f>F9+H9+J9</f>
        <v>12</v>
      </c>
      <c r="M9" s="17">
        <f>G9+I9+K9</f>
        <v>17023600</v>
      </c>
    </row>
    <row r="10" spans="1:13">
      <c r="A10" s="13" t="s">
        <v>121</v>
      </c>
      <c r="B10" s="14"/>
      <c r="C10" s="14"/>
      <c r="D10" s="14"/>
      <c r="E10" s="15"/>
      <c r="F10" s="17">
        <v>5</v>
      </c>
      <c r="G10" s="17">
        <v>660000</v>
      </c>
      <c r="H10" s="17">
        <v>5</v>
      </c>
      <c r="I10" s="17">
        <v>460000</v>
      </c>
      <c r="J10" s="17">
        <v>5</v>
      </c>
      <c r="K10" s="17">
        <v>460000</v>
      </c>
      <c r="L10" s="17">
        <f>F10+H10+J10</f>
        <v>15</v>
      </c>
      <c r="M10" s="17">
        <f>G10+I10+K10</f>
        <v>1580000</v>
      </c>
    </row>
    <row r="11" spans="1:13">
      <c r="A11" s="13" t="s">
        <v>122</v>
      </c>
      <c r="B11" s="14"/>
      <c r="C11" s="14"/>
      <c r="D11" s="14"/>
      <c r="E11" s="15"/>
      <c r="F11" s="17"/>
      <c r="G11" s="17"/>
      <c r="H11" s="17"/>
      <c r="I11" s="17"/>
      <c r="J11" s="17"/>
      <c r="K11" s="17"/>
      <c r="L11" s="17"/>
      <c r="M11" s="17"/>
    </row>
    <row r="12" spans="1:13">
      <c r="A12" s="13" t="s">
        <v>123</v>
      </c>
      <c r="B12" s="14"/>
      <c r="C12" s="14"/>
      <c r="D12" s="14"/>
      <c r="E12" s="15"/>
      <c r="F12" s="17">
        <v>1</v>
      </c>
      <c r="G12" s="17">
        <v>30000</v>
      </c>
      <c r="H12" s="17">
        <v>1</v>
      </c>
      <c r="I12" s="17">
        <v>30000</v>
      </c>
      <c r="J12" s="17">
        <v>1</v>
      </c>
      <c r="K12" s="17">
        <v>30000</v>
      </c>
      <c r="L12" s="17">
        <f t="shared" ref="L12:M16" si="1">F12+H12+J12</f>
        <v>3</v>
      </c>
      <c r="M12" s="17">
        <f t="shared" si="1"/>
        <v>90000</v>
      </c>
    </row>
    <row r="13" spans="1:13">
      <c r="A13" s="13" t="s">
        <v>124</v>
      </c>
      <c r="B13" s="14"/>
      <c r="C13" s="14"/>
      <c r="D13" s="14"/>
      <c r="E13" s="15"/>
      <c r="F13" s="17"/>
      <c r="G13" s="17"/>
      <c r="H13" s="17"/>
      <c r="I13" s="17"/>
      <c r="J13" s="17"/>
      <c r="K13" s="17"/>
      <c r="L13" s="17"/>
      <c r="M13" s="17"/>
    </row>
    <row r="14" spans="1:13">
      <c r="A14" s="13" t="s">
        <v>125</v>
      </c>
      <c r="B14" s="14"/>
      <c r="C14" s="14"/>
      <c r="D14" s="14"/>
      <c r="E14" s="15"/>
      <c r="F14" s="17">
        <v>1</v>
      </c>
      <c r="G14" s="17">
        <v>100000</v>
      </c>
      <c r="H14" s="17">
        <v>1</v>
      </c>
      <c r="I14" s="17">
        <v>100000</v>
      </c>
      <c r="J14" s="17">
        <v>1</v>
      </c>
      <c r="K14" s="17">
        <v>100000</v>
      </c>
      <c r="L14" s="17">
        <f t="shared" si="1"/>
        <v>3</v>
      </c>
      <c r="M14" s="17">
        <f t="shared" si="1"/>
        <v>300000</v>
      </c>
    </row>
    <row r="15" spans="1:13">
      <c r="A15" s="13" t="s">
        <v>176</v>
      </c>
      <c r="B15" s="14"/>
      <c r="C15" s="14"/>
      <c r="D15" s="14"/>
      <c r="E15" s="15"/>
      <c r="F15" s="17"/>
      <c r="G15" s="17"/>
      <c r="H15" s="17"/>
      <c r="I15" s="17"/>
      <c r="J15" s="17"/>
      <c r="K15" s="17"/>
      <c r="L15" s="17"/>
      <c r="M15" s="17"/>
    </row>
    <row r="16" spans="1:13">
      <c r="A16" s="13" t="s">
        <v>126</v>
      </c>
      <c r="B16" s="14"/>
      <c r="C16" s="14"/>
      <c r="D16" s="14"/>
      <c r="E16" s="15"/>
      <c r="F16" s="17">
        <v>4</v>
      </c>
      <c r="G16" s="17">
        <v>190000</v>
      </c>
      <c r="H16" s="17">
        <v>4</v>
      </c>
      <c r="I16" s="17">
        <v>190000</v>
      </c>
      <c r="J16" s="17">
        <v>4</v>
      </c>
      <c r="K16" s="17">
        <v>190000</v>
      </c>
      <c r="L16" s="17">
        <f t="shared" si="1"/>
        <v>12</v>
      </c>
      <c r="M16" s="17">
        <f t="shared" si="1"/>
        <v>570000</v>
      </c>
    </row>
    <row r="17" spans="1:14">
      <c r="A17" s="10" t="s">
        <v>15</v>
      </c>
      <c r="B17" s="14"/>
      <c r="C17" s="14"/>
      <c r="D17" s="14"/>
      <c r="E17" s="15"/>
      <c r="F17" s="86">
        <f t="shared" ref="F17:M17" si="2">F18+F21</f>
        <v>4</v>
      </c>
      <c r="G17" s="86">
        <f t="shared" si="2"/>
        <v>670000</v>
      </c>
      <c r="H17" s="86">
        <f t="shared" si="2"/>
        <v>4</v>
      </c>
      <c r="I17" s="86">
        <f t="shared" si="2"/>
        <v>670000</v>
      </c>
      <c r="J17" s="86">
        <f t="shared" si="2"/>
        <v>4</v>
      </c>
      <c r="K17" s="86">
        <f t="shared" si="2"/>
        <v>670000</v>
      </c>
      <c r="L17" s="86">
        <f t="shared" si="2"/>
        <v>12</v>
      </c>
      <c r="M17" s="86">
        <f t="shared" si="2"/>
        <v>2010000</v>
      </c>
    </row>
    <row r="18" spans="1:14">
      <c r="A18" s="13" t="s">
        <v>127</v>
      </c>
      <c r="B18" s="14"/>
      <c r="C18" s="14"/>
      <c r="D18" s="14"/>
      <c r="E18" s="15"/>
      <c r="F18" s="17">
        <v>2</v>
      </c>
      <c r="G18" s="17">
        <v>250000</v>
      </c>
      <c r="H18" s="17">
        <v>2</v>
      </c>
      <c r="I18" s="17">
        <v>250000</v>
      </c>
      <c r="J18" s="17">
        <v>2</v>
      </c>
      <c r="K18" s="17">
        <v>250000</v>
      </c>
      <c r="L18" s="17">
        <f t="shared" ref="L18:M21" si="3">F18+H18+J18</f>
        <v>6</v>
      </c>
      <c r="M18" s="17">
        <f t="shared" si="3"/>
        <v>750000</v>
      </c>
    </row>
    <row r="19" spans="1:14">
      <c r="A19" s="13" t="s">
        <v>128</v>
      </c>
      <c r="B19" s="14"/>
      <c r="C19" s="14"/>
      <c r="D19" s="14"/>
      <c r="E19" s="15"/>
      <c r="F19" s="17"/>
      <c r="G19" s="17"/>
      <c r="H19" s="17"/>
      <c r="I19" s="17"/>
      <c r="J19" s="17"/>
      <c r="K19" s="17"/>
      <c r="L19" s="17"/>
      <c r="M19" s="17"/>
    </row>
    <row r="20" spans="1:14">
      <c r="A20" s="13" t="s">
        <v>129</v>
      </c>
      <c r="B20" s="14"/>
      <c r="C20" s="14"/>
      <c r="D20" s="14"/>
      <c r="E20" s="15"/>
      <c r="F20" s="17"/>
      <c r="G20" s="17"/>
      <c r="H20" s="17"/>
      <c r="I20" s="17"/>
      <c r="J20" s="17"/>
      <c r="K20" s="17"/>
      <c r="L20" s="17"/>
      <c r="M20" s="17"/>
    </row>
    <row r="21" spans="1:14">
      <c r="A21" s="13" t="s">
        <v>130</v>
      </c>
      <c r="B21" s="14"/>
      <c r="C21" s="14"/>
      <c r="D21" s="14"/>
      <c r="E21" s="15"/>
      <c r="F21" s="17">
        <v>2</v>
      </c>
      <c r="G21" s="17">
        <v>420000</v>
      </c>
      <c r="H21" s="17">
        <v>2</v>
      </c>
      <c r="I21" s="17">
        <v>420000</v>
      </c>
      <c r="J21" s="17">
        <v>2</v>
      </c>
      <c r="K21" s="17">
        <v>420000</v>
      </c>
      <c r="L21" s="17">
        <f t="shared" si="3"/>
        <v>6</v>
      </c>
      <c r="M21" s="17">
        <f t="shared" si="3"/>
        <v>1260000</v>
      </c>
    </row>
    <row r="22" spans="1:14">
      <c r="A22" s="13" t="s">
        <v>131</v>
      </c>
      <c r="B22" s="14"/>
      <c r="C22" s="14"/>
      <c r="D22" s="14"/>
      <c r="E22" s="15"/>
      <c r="F22" s="17"/>
      <c r="G22" s="17"/>
      <c r="H22" s="17"/>
      <c r="I22" s="17"/>
      <c r="J22" s="17"/>
      <c r="K22" s="17"/>
      <c r="L22" s="17"/>
      <c r="M22" s="17"/>
    </row>
    <row r="23" spans="1:14">
      <c r="A23" s="13" t="s">
        <v>129</v>
      </c>
      <c r="B23" s="14"/>
      <c r="C23" s="14"/>
      <c r="D23" s="14"/>
      <c r="E23" s="15"/>
      <c r="F23" s="17"/>
      <c r="G23" s="17"/>
      <c r="H23" s="17"/>
      <c r="I23" s="17"/>
      <c r="J23" s="17"/>
      <c r="K23" s="17"/>
      <c r="L23" s="17"/>
      <c r="M23" s="17"/>
    </row>
    <row r="24" spans="1:14">
      <c r="A24" s="13"/>
      <c r="B24" s="14"/>
      <c r="C24" s="14"/>
      <c r="D24" s="14"/>
      <c r="E24" s="15"/>
      <c r="F24" s="17"/>
      <c r="G24" s="17"/>
      <c r="H24" s="17"/>
      <c r="I24" s="17"/>
      <c r="J24" s="17"/>
      <c r="K24" s="17"/>
      <c r="L24" s="17"/>
      <c r="M24" s="17"/>
    </row>
    <row r="25" spans="1:14" s="22" customFormat="1">
      <c r="A25" s="132" t="s">
        <v>10</v>
      </c>
      <c r="B25" s="134"/>
      <c r="C25" s="134"/>
      <c r="D25" s="134"/>
      <c r="E25" s="133"/>
      <c r="F25" s="28">
        <f t="shared" ref="F25:M25" si="4">F8+F17</f>
        <v>19</v>
      </c>
      <c r="G25" s="28">
        <f t="shared" si="4"/>
        <v>7338800</v>
      </c>
      <c r="H25" s="28">
        <f t="shared" si="4"/>
        <v>19</v>
      </c>
      <c r="I25" s="28">
        <f t="shared" si="4"/>
        <v>7092000</v>
      </c>
      <c r="J25" s="28">
        <f t="shared" si="4"/>
        <v>19</v>
      </c>
      <c r="K25" s="37">
        <f t="shared" si="4"/>
        <v>7142800</v>
      </c>
      <c r="L25" s="27">
        <f t="shared" si="4"/>
        <v>57</v>
      </c>
      <c r="M25" s="28">
        <f t="shared" si="4"/>
        <v>21573600</v>
      </c>
      <c r="N25" s="10"/>
    </row>
  </sheetData>
  <mergeCells count="10">
    <mergeCell ref="A25:E25"/>
    <mergeCell ref="A1:M1"/>
    <mergeCell ref="A2:M2"/>
    <mergeCell ref="A3:M3"/>
    <mergeCell ref="A4:M4"/>
    <mergeCell ref="L5:M5"/>
    <mergeCell ref="A5:E6"/>
    <mergeCell ref="F5:G5"/>
    <mergeCell ref="H5:I5"/>
    <mergeCell ref="J5:K5"/>
  </mergeCells>
  <phoneticPr fontId="1" type="noConversion"/>
  <printOptions horizontalCentered="1"/>
  <pageMargins left="0.35433070866141736" right="0.35433070866141736" top="0.78740157480314965" bottom="0.39370078740157483" header="0.39370078740157483" footer="0.19685039370078741"/>
  <pageSetup paperSize="9" firstPageNumber="100" orientation="landscape" useFirstPageNumber="1" r:id="rId1"/>
  <headerFooter alignWithMargins="0">
    <oddFooter>&amp;R&amp;"TH SarabunIT๙,ธรรมดา"&amp;12&amp;P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view="pageBreakPreview" topLeftCell="A7" zoomScale="120" zoomScaleNormal="100" workbookViewId="0">
      <selection activeCell="K15" sqref="K15"/>
    </sheetView>
  </sheetViews>
  <sheetFormatPr defaultRowHeight="20.25"/>
  <cols>
    <col min="1" max="4" width="9.140625" style="3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13</v>
      </c>
      <c r="B7" s="6"/>
      <c r="C7" s="6"/>
      <c r="D7" s="6"/>
      <c r="E7" s="7"/>
      <c r="F7" s="8"/>
      <c r="G7" s="9"/>
      <c r="H7" s="8"/>
      <c r="I7" s="8"/>
      <c r="J7" s="8"/>
      <c r="K7" s="8"/>
      <c r="L7" s="8"/>
      <c r="M7" s="9"/>
    </row>
    <row r="8" spans="1:13">
      <c r="A8" s="10" t="s">
        <v>132</v>
      </c>
      <c r="B8" s="11"/>
      <c r="C8" s="11"/>
      <c r="D8" s="11"/>
      <c r="E8" s="12"/>
      <c r="F8" s="113">
        <f t="shared" ref="F8:M8" si="0">F9</f>
        <v>3</v>
      </c>
      <c r="G8" s="86">
        <f t="shared" si="0"/>
        <v>110000</v>
      </c>
      <c r="H8" s="113">
        <f t="shared" si="0"/>
        <v>3</v>
      </c>
      <c r="I8" s="86">
        <f t="shared" si="0"/>
        <v>80000</v>
      </c>
      <c r="J8" s="113">
        <f t="shared" si="0"/>
        <v>3</v>
      </c>
      <c r="K8" s="86">
        <f t="shared" si="0"/>
        <v>80000</v>
      </c>
      <c r="L8" s="113">
        <f t="shared" si="0"/>
        <v>9</v>
      </c>
      <c r="M8" s="86">
        <f t="shared" si="0"/>
        <v>270000</v>
      </c>
    </row>
    <row r="9" spans="1:13">
      <c r="A9" s="13" t="s">
        <v>133</v>
      </c>
      <c r="B9" s="14"/>
      <c r="C9" s="14"/>
      <c r="D9" s="14"/>
      <c r="E9" s="15"/>
      <c r="F9" s="16">
        <v>3</v>
      </c>
      <c r="G9" s="17">
        <v>110000</v>
      </c>
      <c r="H9" s="16">
        <v>3</v>
      </c>
      <c r="I9" s="17">
        <v>80000</v>
      </c>
      <c r="J9" s="16">
        <v>3</v>
      </c>
      <c r="K9" s="17">
        <v>80000</v>
      </c>
      <c r="L9" s="16">
        <f>F9+H9+J9</f>
        <v>9</v>
      </c>
      <c r="M9" s="17">
        <f>G9+I9+K9</f>
        <v>270000</v>
      </c>
    </row>
    <row r="10" spans="1:13">
      <c r="A10" s="13" t="s">
        <v>134</v>
      </c>
      <c r="B10" s="14"/>
      <c r="C10" s="14"/>
      <c r="D10" s="14"/>
      <c r="E10" s="15"/>
      <c r="F10" s="16"/>
      <c r="G10" s="17"/>
      <c r="H10" s="16"/>
      <c r="I10" s="17"/>
      <c r="J10" s="16"/>
      <c r="K10" s="17"/>
      <c r="L10" s="16"/>
      <c r="M10" s="17"/>
    </row>
    <row r="11" spans="1:13">
      <c r="A11" s="13" t="s">
        <v>135</v>
      </c>
      <c r="B11" s="14"/>
      <c r="C11" s="14"/>
      <c r="D11" s="14"/>
      <c r="E11" s="15"/>
      <c r="F11" s="16"/>
      <c r="G11" s="17"/>
      <c r="H11" s="16"/>
      <c r="I11" s="17"/>
      <c r="J11" s="16"/>
      <c r="K11" s="17"/>
      <c r="L11" s="16"/>
      <c r="M11" s="17"/>
    </row>
    <row r="12" spans="1:13">
      <c r="A12" s="58" t="s">
        <v>137</v>
      </c>
      <c r="B12" s="14"/>
      <c r="C12" s="14"/>
      <c r="D12" s="14"/>
      <c r="E12" s="15"/>
      <c r="F12" s="16" t="s">
        <v>21</v>
      </c>
      <c r="G12" s="17" t="s">
        <v>21</v>
      </c>
      <c r="H12" s="16" t="s">
        <v>21</v>
      </c>
      <c r="I12" s="17" t="s">
        <v>21</v>
      </c>
      <c r="J12" s="16" t="s">
        <v>21</v>
      </c>
      <c r="K12" s="17" t="s">
        <v>21</v>
      </c>
      <c r="L12" s="16" t="s">
        <v>21</v>
      </c>
      <c r="M12" s="17" t="s">
        <v>21</v>
      </c>
    </row>
    <row r="13" spans="1:13">
      <c r="A13" s="13" t="s">
        <v>136</v>
      </c>
      <c r="B13" s="14"/>
      <c r="C13" s="14"/>
      <c r="D13" s="14"/>
      <c r="E13" s="15"/>
      <c r="F13" s="16"/>
      <c r="G13" s="17"/>
      <c r="H13" s="16"/>
      <c r="I13" s="16"/>
      <c r="J13" s="16"/>
      <c r="K13" s="16"/>
      <c r="L13" s="16"/>
      <c r="M13" s="17"/>
    </row>
    <row r="14" spans="1:13" s="22" customFormat="1">
      <c r="A14" s="10" t="s">
        <v>138</v>
      </c>
      <c r="B14" s="11"/>
      <c r="C14" s="11"/>
      <c r="D14" s="11"/>
      <c r="E14" s="12"/>
      <c r="F14" s="113">
        <f t="shared" ref="F14:M14" si="1">F15+F18+F19+F21</f>
        <v>6</v>
      </c>
      <c r="G14" s="86">
        <f t="shared" si="1"/>
        <v>510000</v>
      </c>
      <c r="H14" s="113">
        <f>H15+H19+H21</f>
        <v>5</v>
      </c>
      <c r="I14" s="86">
        <f>I15+I19+I21</f>
        <v>360000</v>
      </c>
      <c r="J14" s="113">
        <f>J15+J18+J19+J21</f>
        <v>6</v>
      </c>
      <c r="K14" s="86">
        <f>K15+K18+K19+K21</f>
        <v>440000</v>
      </c>
      <c r="L14" s="113">
        <f t="shared" si="1"/>
        <v>17</v>
      </c>
      <c r="M14" s="86">
        <f t="shared" si="1"/>
        <v>1310000</v>
      </c>
    </row>
    <row r="15" spans="1:13">
      <c r="A15" s="13" t="s">
        <v>139</v>
      </c>
      <c r="B15" s="14"/>
      <c r="C15" s="14"/>
      <c r="D15" s="14"/>
      <c r="E15" s="15"/>
      <c r="F15" s="16">
        <v>1</v>
      </c>
      <c r="G15" s="17">
        <v>30000</v>
      </c>
      <c r="H15" s="16">
        <v>1</v>
      </c>
      <c r="I15" s="17">
        <v>30000</v>
      </c>
      <c r="J15" s="16">
        <v>1</v>
      </c>
      <c r="K15" s="17">
        <v>30000</v>
      </c>
      <c r="L15" s="16">
        <f>F15+H15+J15</f>
        <v>3</v>
      </c>
      <c r="M15" s="17">
        <f>G15+I15+K15</f>
        <v>90000</v>
      </c>
    </row>
    <row r="16" spans="1:13">
      <c r="A16" s="13" t="s">
        <v>140</v>
      </c>
      <c r="B16" s="14"/>
      <c r="C16" s="14"/>
      <c r="D16" s="14"/>
      <c r="E16" s="15"/>
      <c r="F16" s="16"/>
      <c r="G16" s="17"/>
      <c r="H16" s="16"/>
      <c r="I16" s="17"/>
      <c r="J16" s="16"/>
      <c r="K16" s="17"/>
      <c r="L16" s="16"/>
      <c r="M16" s="17"/>
    </row>
    <row r="17" spans="1:13">
      <c r="A17" s="13" t="s">
        <v>141</v>
      </c>
      <c r="B17" s="14"/>
      <c r="C17" s="14"/>
      <c r="D17" s="14"/>
      <c r="E17" s="15"/>
      <c r="F17" s="16"/>
      <c r="G17" s="17"/>
      <c r="H17" s="16"/>
      <c r="I17" s="17"/>
      <c r="J17" s="16"/>
      <c r="K17" s="17"/>
      <c r="L17" s="16"/>
      <c r="M17" s="17"/>
    </row>
    <row r="18" spans="1:13">
      <c r="A18" s="13" t="s">
        <v>142</v>
      </c>
      <c r="B18" s="14"/>
      <c r="C18" s="14"/>
      <c r="D18" s="14"/>
      <c r="E18" s="15"/>
      <c r="F18" s="16">
        <v>1</v>
      </c>
      <c r="G18" s="17">
        <v>150000</v>
      </c>
      <c r="H18" s="16" t="s">
        <v>21</v>
      </c>
      <c r="I18" s="17" t="s">
        <v>21</v>
      </c>
      <c r="J18" s="16">
        <v>1</v>
      </c>
      <c r="K18" s="17">
        <v>80000</v>
      </c>
      <c r="L18" s="16">
        <f>F18+J18</f>
        <v>2</v>
      </c>
      <c r="M18" s="17">
        <f>G18+K18</f>
        <v>230000</v>
      </c>
    </row>
    <row r="19" spans="1:13">
      <c r="A19" s="13" t="s">
        <v>143</v>
      </c>
      <c r="B19" s="14"/>
      <c r="C19" s="14"/>
      <c r="D19" s="14"/>
      <c r="E19" s="15"/>
      <c r="F19" s="16">
        <v>2</v>
      </c>
      <c r="G19" s="17">
        <v>80000</v>
      </c>
      <c r="H19" s="16">
        <v>2</v>
      </c>
      <c r="I19" s="17">
        <v>80000</v>
      </c>
      <c r="J19" s="16">
        <v>2</v>
      </c>
      <c r="K19" s="17">
        <v>80000</v>
      </c>
      <c r="L19" s="16">
        <f>F19+H19+J19</f>
        <v>6</v>
      </c>
      <c r="M19" s="17">
        <f>G19+I19+K19</f>
        <v>240000</v>
      </c>
    </row>
    <row r="20" spans="1:13">
      <c r="A20" s="13" t="s">
        <v>144</v>
      </c>
      <c r="B20" s="14"/>
      <c r="C20" s="14"/>
      <c r="D20" s="14"/>
      <c r="E20" s="15"/>
      <c r="F20" s="16"/>
      <c r="G20" s="17"/>
      <c r="H20" s="16"/>
      <c r="I20" s="17"/>
      <c r="J20" s="16"/>
      <c r="K20" s="17"/>
      <c r="L20" s="16"/>
      <c r="M20" s="17"/>
    </row>
    <row r="21" spans="1:13">
      <c r="A21" s="13" t="s">
        <v>145</v>
      </c>
      <c r="B21" s="14"/>
      <c r="C21" s="14"/>
      <c r="D21" s="14"/>
      <c r="E21" s="15"/>
      <c r="F21" s="30">
        <v>2</v>
      </c>
      <c r="G21" s="104">
        <v>250000</v>
      </c>
      <c r="H21" s="36">
        <v>2</v>
      </c>
      <c r="I21" s="104">
        <v>250000</v>
      </c>
      <c r="J21" s="36">
        <v>2</v>
      </c>
      <c r="K21" s="104">
        <v>250000</v>
      </c>
      <c r="L21" s="36">
        <f>F21+H21+J21</f>
        <v>6</v>
      </c>
      <c r="M21" s="17">
        <f>G21+I21+K21</f>
        <v>750000</v>
      </c>
    </row>
    <row r="22" spans="1:13">
      <c r="A22" s="13"/>
      <c r="B22" s="14"/>
      <c r="C22" s="14"/>
      <c r="D22" s="14"/>
      <c r="E22" s="15"/>
      <c r="F22" s="30"/>
      <c r="G22" s="104"/>
      <c r="H22" s="36"/>
      <c r="I22" s="104"/>
      <c r="J22" s="36"/>
      <c r="K22" s="104"/>
      <c r="L22" s="36"/>
      <c r="M22" s="17"/>
    </row>
    <row r="23" spans="1:13" s="22" customFormat="1">
      <c r="A23" s="132" t="s">
        <v>10</v>
      </c>
      <c r="B23" s="134"/>
      <c r="C23" s="134"/>
      <c r="D23" s="134"/>
      <c r="E23" s="133"/>
      <c r="F23" s="26">
        <f t="shared" ref="F23:M23" si="2">F8+F14</f>
        <v>9</v>
      </c>
      <c r="G23" s="27">
        <f t="shared" si="2"/>
        <v>620000</v>
      </c>
      <c r="H23" s="4">
        <f t="shared" si="2"/>
        <v>8</v>
      </c>
      <c r="I23" s="27">
        <f t="shared" si="2"/>
        <v>440000</v>
      </c>
      <c r="J23" s="4">
        <f t="shared" si="2"/>
        <v>9</v>
      </c>
      <c r="K23" s="27">
        <f t="shared" si="2"/>
        <v>520000</v>
      </c>
      <c r="L23" s="4">
        <f t="shared" si="2"/>
        <v>26</v>
      </c>
      <c r="M23" s="28">
        <f t="shared" si="2"/>
        <v>1580000</v>
      </c>
    </row>
    <row r="24" spans="1:13">
      <c r="A24" s="14"/>
      <c r="B24" s="14"/>
      <c r="C24" s="14"/>
      <c r="D24" s="14"/>
      <c r="E24" s="14"/>
      <c r="F24" s="30"/>
      <c r="G24" s="46"/>
      <c r="H24" s="30"/>
      <c r="I24" s="46"/>
      <c r="J24" s="30"/>
      <c r="K24" s="46"/>
      <c r="L24" s="30"/>
      <c r="M24" s="48"/>
    </row>
    <row r="25" spans="1:13">
      <c r="A25" s="14"/>
      <c r="B25" s="14"/>
      <c r="C25" s="14"/>
      <c r="D25" s="14"/>
      <c r="E25" s="14"/>
      <c r="F25" s="30"/>
      <c r="G25" s="46"/>
      <c r="H25" s="30"/>
      <c r="I25" s="48"/>
      <c r="J25" s="30"/>
      <c r="K25" s="46"/>
      <c r="L25" s="30"/>
      <c r="M25" s="46"/>
    </row>
    <row r="26" spans="1:13">
      <c r="A26" s="14"/>
      <c r="B26" s="14"/>
      <c r="C26" s="14"/>
      <c r="D26" s="14"/>
      <c r="E26" s="14"/>
      <c r="F26" s="30"/>
      <c r="G26" s="46"/>
      <c r="H26" s="30"/>
      <c r="I26" s="46"/>
      <c r="J26" s="30"/>
      <c r="K26" s="46"/>
      <c r="L26" s="30"/>
      <c r="M26" s="46"/>
    </row>
  </sheetData>
  <mergeCells count="10">
    <mergeCell ref="A23:E23"/>
    <mergeCell ref="A1:M1"/>
    <mergeCell ref="A2:M2"/>
    <mergeCell ref="A3:M3"/>
    <mergeCell ref="A4:M4"/>
    <mergeCell ref="L5:M5"/>
    <mergeCell ref="A5:E6"/>
    <mergeCell ref="F5:G5"/>
    <mergeCell ref="H5:I5"/>
    <mergeCell ref="J5:K5"/>
  </mergeCells>
  <phoneticPr fontId="1" type="noConversion"/>
  <printOptions horizontalCentered="1"/>
  <pageMargins left="0.35433070866141736" right="0.35433070866141736" top="0.62992125984251968" bottom="0.27559055118110237" header="0.39370078740157483" footer="0.11811023622047245"/>
  <pageSetup paperSize="9" firstPageNumber="108" orientation="landscape" useFirstPageNumber="1" r:id="rId1"/>
  <headerFooter alignWithMargins="0">
    <oddFooter>&amp;R&amp;"TH SarabunIT๙,ธรรมดา"&amp;12&amp;P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50"/>
  <sheetViews>
    <sheetView view="pageBreakPreview" topLeftCell="A7" zoomScale="120" zoomScaleNormal="100" workbookViewId="0">
      <selection activeCell="D22" sqref="D22"/>
    </sheetView>
  </sheetViews>
  <sheetFormatPr defaultRowHeight="20.25"/>
  <cols>
    <col min="1" max="4" width="9.140625" style="3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3">
      <c r="A5" s="126" t="s">
        <v>5</v>
      </c>
      <c r="B5" s="127"/>
      <c r="C5" s="127"/>
      <c r="D5" s="127"/>
      <c r="E5" s="128"/>
      <c r="F5" s="132" t="s">
        <v>24</v>
      </c>
      <c r="G5" s="133"/>
      <c r="H5" s="132" t="s">
        <v>76</v>
      </c>
      <c r="I5" s="133"/>
      <c r="J5" s="132" t="s">
        <v>174</v>
      </c>
      <c r="K5" s="133"/>
      <c r="L5" s="132" t="s">
        <v>4</v>
      </c>
      <c r="M5" s="133"/>
    </row>
    <row r="6" spans="1:13" ht="40.5">
      <c r="A6" s="129"/>
      <c r="B6" s="130"/>
      <c r="C6" s="130"/>
      <c r="D6" s="130"/>
      <c r="E6" s="131"/>
      <c r="F6" s="5" t="s">
        <v>2</v>
      </c>
      <c r="G6" s="40" t="s">
        <v>3</v>
      </c>
      <c r="H6" s="5" t="s">
        <v>2</v>
      </c>
      <c r="I6" s="40" t="s">
        <v>3</v>
      </c>
      <c r="J6" s="5" t="s">
        <v>2</v>
      </c>
      <c r="K6" s="40" t="s">
        <v>3</v>
      </c>
      <c r="L6" s="1" t="s">
        <v>2</v>
      </c>
      <c r="M6" s="55" t="s">
        <v>3</v>
      </c>
    </row>
    <row r="7" spans="1:13">
      <c r="A7" s="2" t="s">
        <v>18</v>
      </c>
      <c r="B7" s="6"/>
      <c r="C7" s="6"/>
      <c r="D7" s="6"/>
      <c r="E7" s="7"/>
      <c r="F7" s="8"/>
      <c r="G7" s="9"/>
      <c r="H7" s="8"/>
      <c r="I7" s="8"/>
      <c r="J7" s="8"/>
      <c r="K7" s="8"/>
      <c r="L7" s="8"/>
      <c r="M7" s="9"/>
    </row>
    <row r="8" spans="1:13">
      <c r="A8" s="10" t="s">
        <v>146</v>
      </c>
      <c r="B8" s="11"/>
      <c r="C8" s="11"/>
      <c r="D8" s="11"/>
      <c r="E8" s="12"/>
      <c r="F8" s="113">
        <f t="shared" ref="F8:M8" si="0">F9+F12+F15+F18+F20+F23</f>
        <v>22</v>
      </c>
      <c r="G8" s="86">
        <f t="shared" si="0"/>
        <v>5791900</v>
      </c>
      <c r="H8" s="113">
        <f t="shared" si="0"/>
        <v>15</v>
      </c>
      <c r="I8" s="86">
        <f t="shared" si="0"/>
        <v>2753000</v>
      </c>
      <c r="J8" s="113">
        <f t="shared" si="0"/>
        <v>15</v>
      </c>
      <c r="K8" s="86">
        <f t="shared" si="0"/>
        <v>2753000</v>
      </c>
      <c r="L8" s="113">
        <f t="shared" si="0"/>
        <v>52</v>
      </c>
      <c r="M8" s="86">
        <f t="shared" si="0"/>
        <v>11297900</v>
      </c>
    </row>
    <row r="9" spans="1:13">
      <c r="A9" s="13" t="s">
        <v>147</v>
      </c>
      <c r="B9" s="14"/>
      <c r="C9" s="14"/>
      <c r="D9" s="14"/>
      <c r="E9" s="15"/>
      <c r="F9" s="16">
        <v>11</v>
      </c>
      <c r="G9" s="17">
        <v>3768900</v>
      </c>
      <c r="H9" s="16">
        <v>7</v>
      </c>
      <c r="I9" s="17">
        <v>1630000</v>
      </c>
      <c r="J9" s="16">
        <v>7</v>
      </c>
      <c r="K9" s="17">
        <v>1630000</v>
      </c>
      <c r="L9" s="16">
        <f>F9+H9+J9</f>
        <v>25</v>
      </c>
      <c r="M9" s="17">
        <f>G9+I9+K9</f>
        <v>7028900</v>
      </c>
    </row>
    <row r="10" spans="1:13">
      <c r="A10" s="58" t="s">
        <v>149</v>
      </c>
      <c r="B10" s="14"/>
      <c r="C10" s="14"/>
      <c r="D10" s="14"/>
      <c r="E10" s="15"/>
      <c r="F10" s="16"/>
      <c r="G10" s="17"/>
      <c r="H10" s="16"/>
      <c r="I10" s="17"/>
      <c r="J10" s="16"/>
      <c r="K10" s="17"/>
      <c r="L10" s="16"/>
      <c r="M10" s="17"/>
    </row>
    <row r="11" spans="1:13">
      <c r="A11" s="13" t="s">
        <v>148</v>
      </c>
      <c r="B11" s="14"/>
      <c r="C11" s="14"/>
      <c r="D11" s="14"/>
      <c r="E11" s="15"/>
      <c r="F11" s="16"/>
      <c r="G11" s="17"/>
      <c r="H11" s="16"/>
      <c r="I11" s="17"/>
      <c r="J11" s="16"/>
      <c r="K11" s="17"/>
      <c r="L11" s="16"/>
      <c r="M11" s="17"/>
    </row>
    <row r="12" spans="1:13">
      <c r="A12" s="13" t="s">
        <v>150</v>
      </c>
      <c r="B12" s="14"/>
      <c r="C12" s="14"/>
      <c r="D12" s="14"/>
      <c r="E12" s="15"/>
      <c r="F12" s="16">
        <v>1</v>
      </c>
      <c r="G12" s="17">
        <v>320000</v>
      </c>
      <c r="H12" s="16">
        <v>1</v>
      </c>
      <c r="I12" s="17">
        <v>320000</v>
      </c>
      <c r="J12" s="16">
        <v>1</v>
      </c>
      <c r="K12" s="17">
        <v>320000</v>
      </c>
      <c r="L12" s="16">
        <f>F12+H12+J12</f>
        <v>3</v>
      </c>
      <c r="M12" s="17">
        <f>G12+I12+K12</f>
        <v>960000</v>
      </c>
    </row>
    <row r="13" spans="1:13">
      <c r="A13" s="13" t="s">
        <v>152</v>
      </c>
      <c r="B13" s="14"/>
      <c r="C13" s="14"/>
      <c r="D13" s="14"/>
      <c r="E13" s="15"/>
      <c r="F13" s="16"/>
      <c r="G13" s="17"/>
      <c r="H13" s="16"/>
      <c r="I13" s="17"/>
      <c r="J13" s="16"/>
      <c r="K13" s="17"/>
      <c r="L13" s="16"/>
      <c r="M13" s="17"/>
    </row>
    <row r="14" spans="1:13">
      <c r="A14" s="13" t="s">
        <v>151</v>
      </c>
      <c r="B14" s="14"/>
      <c r="C14" s="14"/>
      <c r="D14" s="14"/>
      <c r="E14" s="15"/>
      <c r="F14" s="16"/>
      <c r="G14" s="17"/>
      <c r="H14" s="16"/>
      <c r="I14" s="17"/>
      <c r="J14" s="16"/>
      <c r="K14" s="17"/>
      <c r="L14" s="16"/>
      <c r="M14" s="17"/>
    </row>
    <row r="15" spans="1:13">
      <c r="A15" s="13" t="s">
        <v>153</v>
      </c>
      <c r="B15" s="14"/>
      <c r="C15" s="14"/>
      <c r="D15" s="14"/>
      <c r="E15" s="15"/>
      <c r="F15" s="16">
        <v>4</v>
      </c>
      <c r="G15" s="17">
        <v>910000</v>
      </c>
      <c r="H15" s="16">
        <v>1</v>
      </c>
      <c r="I15" s="17">
        <v>10000</v>
      </c>
      <c r="J15" s="16">
        <v>1</v>
      </c>
      <c r="K15" s="17">
        <v>10000</v>
      </c>
      <c r="L15" s="16">
        <f>F15+H15+J15</f>
        <v>6</v>
      </c>
      <c r="M15" s="17">
        <f>G15+I15+K15</f>
        <v>930000</v>
      </c>
    </row>
    <row r="16" spans="1:13">
      <c r="A16" s="13" t="s">
        <v>154</v>
      </c>
      <c r="B16" s="14"/>
      <c r="C16" s="14"/>
      <c r="D16" s="14"/>
      <c r="E16" s="15"/>
      <c r="F16" s="16"/>
      <c r="G16" s="17"/>
      <c r="H16" s="16"/>
      <c r="I16" s="17"/>
      <c r="J16" s="16"/>
      <c r="K16" s="17"/>
      <c r="L16" s="16"/>
      <c r="M16" s="17"/>
    </row>
    <row r="17" spans="1:13">
      <c r="A17" s="13" t="s">
        <v>155</v>
      </c>
      <c r="B17" s="14"/>
      <c r="C17" s="14"/>
      <c r="D17" s="14"/>
      <c r="E17" s="15"/>
      <c r="F17" s="16"/>
      <c r="G17" s="17"/>
      <c r="H17" s="16"/>
      <c r="I17" s="17"/>
      <c r="J17" s="16"/>
      <c r="K17" s="17"/>
      <c r="L17" s="16"/>
      <c r="M17" s="17"/>
    </row>
    <row r="18" spans="1:13">
      <c r="A18" s="13" t="s">
        <v>156</v>
      </c>
      <c r="B18" s="14"/>
      <c r="C18" s="14"/>
      <c r="D18" s="14"/>
      <c r="E18" s="15"/>
      <c r="F18" s="16">
        <v>1</v>
      </c>
      <c r="G18" s="17">
        <v>5000</v>
      </c>
      <c r="H18" s="16">
        <v>1</v>
      </c>
      <c r="I18" s="17">
        <v>5000</v>
      </c>
      <c r="J18" s="16">
        <v>1</v>
      </c>
      <c r="K18" s="17">
        <v>5000</v>
      </c>
      <c r="L18" s="16">
        <f>F18+H18+J18</f>
        <v>3</v>
      </c>
      <c r="M18" s="17">
        <f>G18+I18+K18</f>
        <v>15000</v>
      </c>
    </row>
    <row r="19" spans="1:13">
      <c r="A19" s="13" t="s">
        <v>157</v>
      </c>
      <c r="B19" s="14"/>
      <c r="C19" s="14"/>
      <c r="D19" s="14"/>
      <c r="E19" s="15"/>
      <c r="F19" s="16"/>
      <c r="G19" s="17"/>
      <c r="H19" s="16"/>
      <c r="I19" s="17"/>
      <c r="J19" s="16"/>
      <c r="K19" s="17"/>
      <c r="L19" s="16"/>
      <c r="M19" s="17"/>
    </row>
    <row r="20" spans="1:13">
      <c r="A20" s="13" t="s">
        <v>158</v>
      </c>
      <c r="B20" s="14"/>
      <c r="C20" s="14"/>
      <c r="D20" s="14"/>
      <c r="E20" s="15"/>
      <c r="F20" s="16">
        <v>2</v>
      </c>
      <c r="G20" s="17">
        <v>500000</v>
      </c>
      <c r="H20" s="16">
        <v>2</v>
      </c>
      <c r="I20" s="17">
        <v>500000</v>
      </c>
      <c r="J20" s="16">
        <v>2</v>
      </c>
      <c r="K20" s="17">
        <v>500000</v>
      </c>
      <c r="L20" s="16">
        <f>F20+H20+J20</f>
        <v>6</v>
      </c>
      <c r="M20" s="17">
        <f>G20+I20+K20</f>
        <v>1500000</v>
      </c>
    </row>
    <row r="21" spans="1:13">
      <c r="A21" s="13" t="s">
        <v>159</v>
      </c>
      <c r="B21" s="14"/>
      <c r="C21" s="14"/>
      <c r="D21" s="14"/>
      <c r="E21" s="15"/>
      <c r="F21" s="16"/>
      <c r="G21" s="17"/>
      <c r="H21" s="16"/>
      <c r="I21" s="17"/>
      <c r="J21" s="16"/>
      <c r="K21" s="17"/>
      <c r="L21" s="16"/>
      <c r="M21" s="17"/>
    </row>
    <row r="22" spans="1:13">
      <c r="A22" s="13" t="s">
        <v>160</v>
      </c>
      <c r="B22" s="14"/>
      <c r="C22" s="14"/>
      <c r="D22" s="14"/>
      <c r="E22" s="15"/>
      <c r="F22" s="16"/>
      <c r="G22" s="17"/>
      <c r="H22" s="16"/>
      <c r="I22" s="17"/>
      <c r="J22" s="16"/>
      <c r="K22" s="17"/>
      <c r="L22" s="16"/>
      <c r="M22" s="17"/>
    </row>
    <row r="23" spans="1:13">
      <c r="A23" s="13" t="s">
        <v>161</v>
      </c>
      <c r="B23" s="14"/>
      <c r="C23" s="14"/>
      <c r="D23" s="14"/>
      <c r="E23" s="15"/>
      <c r="F23" s="16">
        <v>3</v>
      </c>
      <c r="G23" s="17">
        <v>288000</v>
      </c>
      <c r="H23" s="16">
        <v>3</v>
      </c>
      <c r="I23" s="17">
        <v>288000</v>
      </c>
      <c r="J23" s="16">
        <v>3</v>
      </c>
      <c r="K23" s="17">
        <v>288000</v>
      </c>
      <c r="L23" s="16">
        <f>F23+H23+J23</f>
        <v>9</v>
      </c>
      <c r="M23" s="17">
        <f>G23+I23+K23</f>
        <v>864000</v>
      </c>
    </row>
    <row r="24" spans="1:13">
      <c r="A24" s="13" t="s">
        <v>162</v>
      </c>
      <c r="B24" s="14"/>
      <c r="C24" s="14"/>
      <c r="D24" s="14"/>
      <c r="E24" s="15"/>
      <c r="F24" s="16"/>
      <c r="G24" s="17"/>
      <c r="H24" s="16"/>
      <c r="I24" s="17"/>
      <c r="J24" s="16"/>
      <c r="K24" s="17"/>
      <c r="L24" s="16"/>
      <c r="M24" s="17"/>
    </row>
    <row r="25" spans="1:13">
      <c r="A25" s="18" t="s">
        <v>163</v>
      </c>
      <c r="B25" s="19"/>
      <c r="C25" s="19"/>
      <c r="D25" s="19"/>
      <c r="E25" s="20"/>
      <c r="F25" s="112"/>
      <c r="G25" s="21"/>
      <c r="H25" s="112"/>
      <c r="I25" s="21"/>
      <c r="J25" s="112"/>
      <c r="K25" s="21"/>
      <c r="L25" s="112"/>
      <c r="M25" s="21"/>
    </row>
    <row r="26" spans="1:13">
      <c r="A26" s="126" t="s">
        <v>5</v>
      </c>
      <c r="B26" s="127"/>
      <c r="C26" s="127"/>
      <c r="D26" s="127"/>
      <c r="E26" s="128"/>
      <c r="F26" s="132" t="s">
        <v>24</v>
      </c>
      <c r="G26" s="133"/>
      <c r="H26" s="132" t="s">
        <v>76</v>
      </c>
      <c r="I26" s="133"/>
      <c r="J26" s="132" t="s">
        <v>174</v>
      </c>
      <c r="K26" s="133"/>
      <c r="L26" s="132" t="s">
        <v>4</v>
      </c>
      <c r="M26" s="133"/>
    </row>
    <row r="27" spans="1:13" ht="40.5">
      <c r="A27" s="129"/>
      <c r="B27" s="130"/>
      <c r="C27" s="130"/>
      <c r="D27" s="130"/>
      <c r="E27" s="131"/>
      <c r="F27" s="5" t="s">
        <v>2</v>
      </c>
      <c r="G27" s="99" t="s">
        <v>3</v>
      </c>
      <c r="H27" s="5" t="s">
        <v>2</v>
      </c>
      <c r="I27" s="99" t="s">
        <v>3</v>
      </c>
      <c r="J27" s="5" t="s">
        <v>2</v>
      </c>
      <c r="K27" s="99" t="s">
        <v>3</v>
      </c>
      <c r="L27" s="1" t="s">
        <v>2</v>
      </c>
      <c r="M27" s="100" t="s">
        <v>3</v>
      </c>
    </row>
    <row r="28" spans="1:13">
      <c r="A28" s="10" t="s">
        <v>16</v>
      </c>
      <c r="B28" s="14"/>
      <c r="C28" s="14"/>
      <c r="D28" s="14"/>
      <c r="E28" s="15"/>
      <c r="F28" s="113">
        <f t="shared" ref="F28:M28" si="1">F29+F33</f>
        <v>6</v>
      </c>
      <c r="G28" s="86">
        <f t="shared" si="1"/>
        <v>1040000</v>
      </c>
      <c r="H28" s="113">
        <f t="shared" si="1"/>
        <v>6</v>
      </c>
      <c r="I28" s="86">
        <f t="shared" si="1"/>
        <v>1040000</v>
      </c>
      <c r="J28" s="113">
        <f t="shared" si="1"/>
        <v>6</v>
      </c>
      <c r="K28" s="86">
        <f t="shared" si="1"/>
        <v>1040000</v>
      </c>
      <c r="L28" s="113">
        <f t="shared" si="1"/>
        <v>18</v>
      </c>
      <c r="M28" s="86">
        <f t="shared" si="1"/>
        <v>3120000</v>
      </c>
    </row>
    <row r="29" spans="1:13" s="22" customFormat="1">
      <c r="A29" s="13" t="s">
        <v>164</v>
      </c>
      <c r="B29" s="14"/>
      <c r="C29" s="14"/>
      <c r="D29" s="14"/>
      <c r="E29" s="15"/>
      <c r="F29" s="16">
        <v>3</v>
      </c>
      <c r="G29" s="17">
        <v>40000</v>
      </c>
      <c r="H29" s="16">
        <v>3</v>
      </c>
      <c r="I29" s="17">
        <v>40000</v>
      </c>
      <c r="J29" s="16">
        <v>3</v>
      </c>
      <c r="K29" s="17">
        <v>40000</v>
      </c>
      <c r="L29" s="16">
        <f>F29+H29+J29</f>
        <v>9</v>
      </c>
      <c r="M29" s="17">
        <f>G29+I29+K29</f>
        <v>120000</v>
      </c>
    </row>
    <row r="30" spans="1:13">
      <c r="A30" s="13" t="s">
        <v>165</v>
      </c>
      <c r="B30" s="11"/>
      <c r="C30" s="11"/>
      <c r="D30" s="11"/>
      <c r="E30" s="12"/>
      <c r="F30" s="23"/>
      <c r="G30" s="111"/>
      <c r="H30" s="23"/>
      <c r="I30" s="111"/>
      <c r="J30" s="23"/>
      <c r="K30" s="111"/>
      <c r="L30" s="23"/>
      <c r="M30" s="111"/>
    </row>
    <row r="31" spans="1:13">
      <c r="A31" s="13" t="s">
        <v>166</v>
      </c>
      <c r="B31" s="11"/>
      <c r="C31" s="11"/>
      <c r="D31" s="11"/>
      <c r="E31" s="12"/>
      <c r="F31" s="23"/>
      <c r="G31" s="111"/>
      <c r="H31" s="23"/>
      <c r="I31" s="111"/>
      <c r="J31" s="23"/>
      <c r="K31" s="111"/>
      <c r="L31" s="23"/>
      <c r="M31" s="111"/>
    </row>
    <row r="32" spans="1:13">
      <c r="A32" s="13" t="s">
        <v>167</v>
      </c>
      <c r="B32" s="11"/>
      <c r="C32" s="11"/>
      <c r="D32" s="11"/>
      <c r="E32" s="12"/>
      <c r="F32" s="23"/>
      <c r="G32" s="111"/>
      <c r="H32" s="23"/>
      <c r="I32" s="111"/>
      <c r="J32" s="23"/>
      <c r="K32" s="111"/>
      <c r="L32" s="23"/>
      <c r="M32" s="111"/>
    </row>
    <row r="33" spans="1:13">
      <c r="A33" s="13" t="s">
        <v>168</v>
      </c>
      <c r="B33" s="14"/>
      <c r="C33" s="14"/>
      <c r="D33" s="14"/>
      <c r="E33" s="15"/>
      <c r="F33" s="16">
        <v>3</v>
      </c>
      <c r="G33" s="17">
        <v>1000000</v>
      </c>
      <c r="H33" s="16">
        <v>3</v>
      </c>
      <c r="I33" s="17">
        <v>1000000</v>
      </c>
      <c r="J33" s="16">
        <v>3</v>
      </c>
      <c r="K33" s="17">
        <v>1000000</v>
      </c>
      <c r="L33" s="16">
        <f>F33+H33+J33</f>
        <v>9</v>
      </c>
      <c r="M33" s="17">
        <f>G33+I33+K33</f>
        <v>3000000</v>
      </c>
    </row>
    <row r="34" spans="1:13">
      <c r="A34" s="13" t="s">
        <v>169</v>
      </c>
      <c r="B34" s="14"/>
      <c r="C34" s="14"/>
      <c r="D34" s="14"/>
      <c r="E34" s="15"/>
      <c r="F34" s="24"/>
      <c r="G34" s="16"/>
      <c r="H34" s="24"/>
      <c r="I34" s="16"/>
      <c r="J34" s="24"/>
      <c r="K34" s="16"/>
      <c r="L34" s="16"/>
      <c r="M34" s="16"/>
    </row>
    <row r="35" spans="1:13">
      <c r="A35" s="13" t="s">
        <v>170</v>
      </c>
      <c r="B35" s="14"/>
      <c r="C35" s="14"/>
      <c r="D35" s="14"/>
      <c r="E35" s="15"/>
      <c r="F35" s="16"/>
      <c r="G35" s="25"/>
      <c r="H35" s="24"/>
      <c r="I35" s="25"/>
      <c r="J35" s="24"/>
      <c r="K35" s="25"/>
      <c r="L35" s="24"/>
      <c r="M35" s="25"/>
    </row>
    <row r="36" spans="1:13">
      <c r="A36" s="13"/>
      <c r="E36" s="15"/>
      <c r="F36" s="16"/>
      <c r="G36" s="16"/>
      <c r="H36" s="24"/>
      <c r="I36" s="24"/>
      <c r="J36" s="16"/>
      <c r="K36" s="24"/>
      <c r="L36" s="24"/>
      <c r="M36" s="16"/>
    </row>
    <row r="37" spans="1:13" s="22" customFormat="1">
      <c r="A37" s="132" t="s">
        <v>10</v>
      </c>
      <c r="B37" s="134"/>
      <c r="C37" s="134"/>
      <c r="D37" s="134"/>
      <c r="E37" s="133"/>
      <c r="F37" s="26">
        <f t="shared" ref="F37:M37" si="2">F8+F28</f>
        <v>28</v>
      </c>
      <c r="G37" s="27">
        <f t="shared" si="2"/>
        <v>6831900</v>
      </c>
      <c r="H37" s="4">
        <f t="shared" si="2"/>
        <v>21</v>
      </c>
      <c r="I37" s="27">
        <f t="shared" si="2"/>
        <v>3793000</v>
      </c>
      <c r="J37" s="4">
        <f t="shared" si="2"/>
        <v>21</v>
      </c>
      <c r="K37" s="27">
        <f t="shared" si="2"/>
        <v>3793000</v>
      </c>
      <c r="L37" s="4">
        <f t="shared" si="2"/>
        <v>70</v>
      </c>
      <c r="M37" s="28">
        <f t="shared" si="2"/>
        <v>14417900</v>
      </c>
    </row>
    <row r="38" spans="1:13">
      <c r="G38" s="29"/>
      <c r="I38" s="102"/>
      <c r="K38" s="29"/>
      <c r="M38" s="102"/>
    </row>
    <row r="39" spans="1:13">
      <c r="G39" s="29"/>
      <c r="I39" s="29"/>
      <c r="K39" s="29"/>
      <c r="M39" s="29"/>
    </row>
    <row r="40" spans="1:13">
      <c r="G40" s="29"/>
      <c r="I40" s="29"/>
      <c r="K40" s="29"/>
      <c r="M40" s="29"/>
    </row>
    <row r="41" spans="1:13">
      <c r="G41" s="29"/>
      <c r="I41" s="29"/>
      <c r="K41" s="29"/>
      <c r="M41" s="29"/>
    </row>
    <row r="42" spans="1:13">
      <c r="G42" s="29"/>
      <c r="I42" s="29"/>
      <c r="K42" s="29"/>
      <c r="M42" s="29"/>
    </row>
    <row r="43" spans="1:13">
      <c r="G43" s="29"/>
      <c r="I43" s="29"/>
      <c r="K43" s="29"/>
      <c r="M43" s="29"/>
    </row>
    <row r="44" spans="1:13">
      <c r="G44" s="29"/>
      <c r="I44" s="29"/>
      <c r="K44" s="29"/>
      <c r="M44" s="29"/>
    </row>
    <row r="45" spans="1:13">
      <c r="G45" s="29"/>
      <c r="I45" s="29"/>
      <c r="K45" s="29"/>
      <c r="M45" s="29"/>
    </row>
    <row r="46" spans="1:13">
      <c r="G46" s="29"/>
      <c r="I46" s="29"/>
      <c r="K46" s="29"/>
      <c r="M46" s="29"/>
    </row>
    <row r="47" spans="1:13">
      <c r="G47" s="29"/>
      <c r="I47" s="29"/>
      <c r="K47" s="29"/>
      <c r="M47" s="29"/>
    </row>
    <row r="48" spans="1:13">
      <c r="G48" s="29"/>
      <c r="I48" s="29"/>
      <c r="K48" s="29"/>
      <c r="M48" s="29"/>
    </row>
    <row r="49" spans="7:13">
      <c r="G49" s="29"/>
      <c r="I49" s="29"/>
      <c r="K49" s="29"/>
      <c r="M49" s="29"/>
    </row>
    <row r="50" spans="7:13">
      <c r="G50" s="29"/>
      <c r="I50" s="29"/>
      <c r="K50" s="29"/>
      <c r="M50" s="29"/>
    </row>
  </sheetData>
  <mergeCells count="15">
    <mergeCell ref="A1:M1"/>
    <mergeCell ref="A2:M2"/>
    <mergeCell ref="A3:M3"/>
    <mergeCell ref="A4:M4"/>
    <mergeCell ref="A37:E37"/>
    <mergeCell ref="L5:M5"/>
    <mergeCell ref="A5:E6"/>
    <mergeCell ref="F5:G5"/>
    <mergeCell ref="H5:I5"/>
    <mergeCell ref="J5:K5"/>
    <mergeCell ref="L26:M26"/>
    <mergeCell ref="A26:E27"/>
    <mergeCell ref="F26:G26"/>
    <mergeCell ref="H26:I26"/>
    <mergeCell ref="J26:K26"/>
  </mergeCells>
  <phoneticPr fontId="1" type="noConversion"/>
  <printOptions horizontalCentered="1"/>
  <pageMargins left="0.35433070866141736" right="0.35433070866141736" top="0.78740157480314965" bottom="0.39370078740157483" header="0.39370078740157483" footer="0.19685039370078741"/>
  <pageSetup paperSize="9" firstPageNumber="112" orientation="landscape" useFirstPageNumber="1" r:id="rId1"/>
  <headerFooter alignWithMargins="0">
    <oddFooter>&amp;R&amp;"TH SarabunIT๙,ธรรมดา"&amp;12&amp;P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60"/>
  <sheetViews>
    <sheetView tabSelected="1" view="pageBreakPreview" topLeftCell="A19" zoomScale="120" zoomScaleNormal="120" zoomScaleSheetLayoutView="120" workbookViewId="0">
      <selection activeCell="H9" sqref="H9"/>
    </sheetView>
  </sheetViews>
  <sheetFormatPr defaultRowHeight="20.25"/>
  <cols>
    <col min="1" max="2" width="9.140625" style="3"/>
    <col min="3" max="4" width="8.7109375" style="3" customWidth="1"/>
    <col min="5" max="5" width="15.7109375" style="3" customWidth="1"/>
    <col min="6" max="6" width="8.7109375" style="29" customWidth="1"/>
    <col min="7" max="7" width="13.7109375" style="51" customWidth="1"/>
    <col min="8" max="8" width="8.7109375" style="29" customWidth="1"/>
    <col min="9" max="9" width="13.7109375" style="51" customWidth="1"/>
    <col min="10" max="10" width="8.7109375" style="29" customWidth="1"/>
    <col min="11" max="11" width="13.7109375" style="51" customWidth="1"/>
    <col min="12" max="12" width="8.7109375" style="29" customWidth="1"/>
    <col min="13" max="13" width="13.7109375" style="51" customWidth="1"/>
    <col min="14" max="16384" width="9.140625" style="3"/>
  </cols>
  <sheetData>
    <row r="1" spans="1:13">
      <c r="A1" s="125" t="s">
        <v>178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>
      <c r="A2" s="125" t="s">
        <v>179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>
      <c r="A4" s="126" t="s">
        <v>5</v>
      </c>
      <c r="B4" s="127"/>
      <c r="C4" s="127"/>
      <c r="D4" s="127"/>
      <c r="E4" s="128"/>
      <c r="F4" s="132" t="s">
        <v>24</v>
      </c>
      <c r="G4" s="133"/>
      <c r="H4" s="132" t="s">
        <v>76</v>
      </c>
      <c r="I4" s="133"/>
      <c r="J4" s="132" t="s">
        <v>174</v>
      </c>
      <c r="K4" s="133"/>
      <c r="L4" s="132" t="s">
        <v>4</v>
      </c>
      <c r="M4" s="133"/>
    </row>
    <row r="5" spans="1:13" ht="40.5">
      <c r="A5" s="129"/>
      <c r="B5" s="130"/>
      <c r="C5" s="130"/>
      <c r="D5" s="130"/>
      <c r="E5" s="131"/>
      <c r="F5" s="5" t="s">
        <v>2</v>
      </c>
      <c r="G5" s="40" t="s">
        <v>3</v>
      </c>
      <c r="H5" s="5" t="s">
        <v>2</v>
      </c>
      <c r="I5" s="40" t="s">
        <v>3</v>
      </c>
      <c r="J5" s="5" t="s">
        <v>2</v>
      </c>
      <c r="K5" s="40" t="s">
        <v>3</v>
      </c>
      <c r="L5" s="1" t="s">
        <v>2</v>
      </c>
      <c r="M5" s="55" t="s">
        <v>3</v>
      </c>
    </row>
    <row r="6" spans="1:13">
      <c r="A6" s="2" t="s">
        <v>6</v>
      </c>
      <c r="B6" s="6"/>
      <c r="C6" s="6"/>
      <c r="D6" s="6"/>
      <c r="E6" s="7"/>
      <c r="F6" s="8"/>
      <c r="G6" s="41"/>
      <c r="H6" s="8"/>
      <c r="I6" s="52"/>
      <c r="J6" s="8"/>
      <c r="K6" s="52"/>
      <c r="L6" s="8"/>
      <c r="M6" s="41"/>
    </row>
    <row r="7" spans="1:13">
      <c r="A7" s="13" t="s">
        <v>171</v>
      </c>
      <c r="B7" s="14"/>
      <c r="C7" s="14"/>
      <c r="D7" s="14"/>
      <c r="E7" s="32"/>
      <c r="F7" s="33">
        <v>6</v>
      </c>
      <c r="G7" s="42">
        <v>41210000</v>
      </c>
      <c r="H7" s="33">
        <v>4</v>
      </c>
      <c r="I7" s="42">
        <v>28730000</v>
      </c>
      <c r="J7" s="33">
        <v>3</v>
      </c>
      <c r="K7" s="42">
        <v>6720000</v>
      </c>
      <c r="L7" s="33">
        <f>F7+H7+J7</f>
        <v>13</v>
      </c>
      <c r="M7" s="42">
        <f t="shared" ref="L7:M9" si="0">G7+I7+K7</f>
        <v>76660000</v>
      </c>
    </row>
    <row r="8" spans="1:13">
      <c r="A8" s="13" t="s">
        <v>7</v>
      </c>
      <c r="B8" s="14"/>
      <c r="C8" s="14"/>
      <c r="D8" s="14"/>
      <c r="E8" s="15"/>
      <c r="F8" s="34" t="s">
        <v>21</v>
      </c>
      <c r="G8" s="34" t="s">
        <v>21</v>
      </c>
      <c r="H8" s="34" t="s">
        <v>21</v>
      </c>
      <c r="I8" s="34" t="s">
        <v>21</v>
      </c>
      <c r="J8" s="34" t="s">
        <v>21</v>
      </c>
      <c r="K8" s="34" t="s">
        <v>21</v>
      </c>
      <c r="L8" s="34" t="s">
        <v>21</v>
      </c>
      <c r="M8" s="34" t="s">
        <v>21</v>
      </c>
    </row>
    <row r="9" spans="1:13">
      <c r="A9" s="13" t="s">
        <v>17</v>
      </c>
      <c r="B9" s="14"/>
      <c r="C9" s="14"/>
      <c r="D9" s="14"/>
      <c r="E9" s="15"/>
      <c r="F9" s="34">
        <v>1</v>
      </c>
      <c r="G9" s="42">
        <v>500000</v>
      </c>
      <c r="H9" s="34">
        <v>1</v>
      </c>
      <c r="I9" s="42">
        <v>500000</v>
      </c>
      <c r="J9" s="34">
        <v>2</v>
      </c>
      <c r="K9" s="42">
        <v>5500000</v>
      </c>
      <c r="L9" s="34">
        <f t="shared" si="0"/>
        <v>4</v>
      </c>
      <c r="M9" s="42">
        <f t="shared" si="0"/>
        <v>6500000</v>
      </c>
    </row>
    <row r="10" spans="1:13">
      <c r="A10" s="13"/>
      <c r="B10" s="14"/>
      <c r="C10" s="14"/>
      <c r="D10" s="14"/>
      <c r="E10" s="15"/>
      <c r="F10" s="16"/>
      <c r="G10" s="43"/>
      <c r="H10" s="16"/>
      <c r="I10" s="43"/>
      <c r="J10" s="16"/>
      <c r="K10" s="43"/>
      <c r="L10" s="16"/>
      <c r="M10" s="43"/>
    </row>
    <row r="11" spans="1:13">
      <c r="A11" s="132" t="s">
        <v>10</v>
      </c>
      <c r="B11" s="134"/>
      <c r="C11" s="134"/>
      <c r="D11" s="134"/>
      <c r="E11" s="133"/>
      <c r="F11" s="28">
        <f t="shared" ref="F11:M11" si="1">F7+F9</f>
        <v>7</v>
      </c>
      <c r="G11" s="44">
        <f t="shared" si="1"/>
        <v>41710000</v>
      </c>
      <c r="H11" s="28">
        <f t="shared" si="1"/>
        <v>5</v>
      </c>
      <c r="I11" s="44">
        <f t="shared" si="1"/>
        <v>29230000</v>
      </c>
      <c r="J11" s="28">
        <f t="shared" si="1"/>
        <v>5</v>
      </c>
      <c r="K11" s="44">
        <f t="shared" si="1"/>
        <v>12220000</v>
      </c>
      <c r="L11" s="28">
        <f t="shared" si="1"/>
        <v>17</v>
      </c>
      <c r="M11" s="44">
        <f t="shared" si="1"/>
        <v>83160000</v>
      </c>
    </row>
    <row r="12" spans="1:13">
      <c r="A12" s="2" t="s">
        <v>8</v>
      </c>
      <c r="B12" s="6"/>
      <c r="C12" s="6"/>
      <c r="D12" s="6"/>
      <c r="E12" s="7"/>
      <c r="F12" s="8"/>
      <c r="G12" s="41"/>
      <c r="H12" s="8"/>
      <c r="I12" s="52"/>
      <c r="J12" s="8"/>
      <c r="K12" s="52"/>
      <c r="L12" s="8"/>
      <c r="M12" s="41"/>
    </row>
    <row r="13" spans="1:13">
      <c r="A13" s="13" t="s">
        <v>45</v>
      </c>
      <c r="B13" s="14"/>
      <c r="C13" s="14"/>
      <c r="D13" s="14"/>
      <c r="E13" s="15"/>
      <c r="F13" s="16">
        <v>4</v>
      </c>
      <c r="G13" s="43">
        <v>1800000</v>
      </c>
      <c r="H13" s="16" t="s">
        <v>21</v>
      </c>
      <c r="I13" s="16" t="s">
        <v>21</v>
      </c>
      <c r="J13" s="16">
        <v>2</v>
      </c>
      <c r="K13" s="43">
        <v>600000</v>
      </c>
      <c r="L13" s="16">
        <f>F13+J13</f>
        <v>6</v>
      </c>
      <c r="M13" s="43">
        <f>G13+K13</f>
        <v>2400000</v>
      </c>
    </row>
    <row r="14" spans="1:13">
      <c r="A14" s="13" t="s">
        <v>172</v>
      </c>
      <c r="B14" s="14"/>
      <c r="C14" s="14"/>
      <c r="D14" s="14"/>
      <c r="E14" s="15"/>
      <c r="F14" s="16" t="s">
        <v>21</v>
      </c>
      <c r="G14" s="16" t="s">
        <v>21</v>
      </c>
      <c r="H14" s="16" t="s">
        <v>21</v>
      </c>
      <c r="I14" s="16" t="s">
        <v>21</v>
      </c>
      <c r="J14" s="16" t="s">
        <v>21</v>
      </c>
      <c r="K14" s="16" t="s">
        <v>21</v>
      </c>
      <c r="L14" s="16" t="s">
        <v>21</v>
      </c>
      <c r="M14" s="16" t="s">
        <v>21</v>
      </c>
    </row>
    <row r="15" spans="1:13">
      <c r="A15" s="13" t="s">
        <v>50</v>
      </c>
      <c r="B15" s="14"/>
      <c r="C15" s="14"/>
      <c r="D15" s="14"/>
      <c r="E15" s="15"/>
      <c r="F15" s="16"/>
      <c r="G15" s="43"/>
      <c r="H15" s="16"/>
      <c r="I15" s="43"/>
      <c r="J15" s="16"/>
      <c r="K15" s="43"/>
      <c r="L15" s="16"/>
      <c r="M15" s="43"/>
    </row>
    <row r="16" spans="1:13">
      <c r="A16" s="13" t="s">
        <v>173</v>
      </c>
      <c r="B16" s="14"/>
      <c r="C16" s="14"/>
      <c r="D16" s="14"/>
      <c r="E16" s="15"/>
      <c r="F16" s="16" t="s">
        <v>21</v>
      </c>
      <c r="G16" s="16" t="s">
        <v>21</v>
      </c>
      <c r="H16" s="16" t="s">
        <v>21</v>
      </c>
      <c r="I16" s="16" t="s">
        <v>21</v>
      </c>
      <c r="J16" s="16" t="s">
        <v>21</v>
      </c>
      <c r="K16" s="16" t="s">
        <v>21</v>
      </c>
      <c r="L16" s="16" t="s">
        <v>21</v>
      </c>
      <c r="M16" s="16" t="s">
        <v>21</v>
      </c>
    </row>
    <row r="17" spans="1:13">
      <c r="A17" s="13"/>
      <c r="B17" s="14"/>
      <c r="C17" s="14"/>
      <c r="D17" s="14"/>
      <c r="E17" s="15"/>
      <c r="F17" s="16"/>
      <c r="G17" s="43"/>
      <c r="H17" s="16"/>
      <c r="I17" s="43"/>
      <c r="J17" s="16"/>
      <c r="K17" s="43"/>
      <c r="L17" s="16"/>
      <c r="M17" s="43"/>
    </row>
    <row r="18" spans="1:13" s="22" customFormat="1">
      <c r="A18" s="132" t="s">
        <v>10</v>
      </c>
      <c r="B18" s="134"/>
      <c r="C18" s="134"/>
      <c r="D18" s="134"/>
      <c r="E18" s="133"/>
      <c r="F18" s="35">
        <f>F13</f>
        <v>4</v>
      </c>
      <c r="G18" s="44">
        <f>G13</f>
        <v>1800000</v>
      </c>
      <c r="H18" s="35" t="s">
        <v>21</v>
      </c>
      <c r="I18" s="44" t="s">
        <v>21</v>
      </c>
      <c r="J18" s="35">
        <f>J13</f>
        <v>2</v>
      </c>
      <c r="K18" s="44">
        <f>K13</f>
        <v>600000</v>
      </c>
      <c r="L18" s="35">
        <f>F18+J18</f>
        <v>6</v>
      </c>
      <c r="M18" s="44">
        <f>G18+K18</f>
        <v>2400000</v>
      </c>
    </row>
    <row r="19" spans="1:13">
      <c r="A19" s="2" t="s">
        <v>9</v>
      </c>
      <c r="B19" s="6"/>
      <c r="C19" s="6"/>
      <c r="D19" s="6"/>
      <c r="E19" s="7"/>
      <c r="F19" s="8"/>
      <c r="G19" s="41"/>
      <c r="H19" s="8"/>
      <c r="I19" s="52"/>
      <c r="J19" s="8"/>
      <c r="K19" s="52"/>
      <c r="L19" s="8"/>
      <c r="M19" s="41"/>
    </row>
    <row r="20" spans="1:13">
      <c r="A20" s="13" t="s">
        <v>59</v>
      </c>
      <c r="B20" s="14"/>
      <c r="C20" s="14"/>
      <c r="D20" s="14"/>
      <c r="E20" s="15"/>
      <c r="F20" s="16">
        <v>2</v>
      </c>
      <c r="G20" s="43">
        <v>4300000</v>
      </c>
      <c r="H20" s="16">
        <v>1</v>
      </c>
      <c r="I20" s="43">
        <v>2500000</v>
      </c>
      <c r="J20" s="16">
        <v>1</v>
      </c>
      <c r="K20" s="43">
        <v>2500000</v>
      </c>
      <c r="L20" s="16">
        <f t="shared" ref="L20:M20" si="2">F20+H20+J20</f>
        <v>4</v>
      </c>
      <c r="M20" s="43">
        <f t="shared" si="2"/>
        <v>9300000</v>
      </c>
    </row>
    <row r="21" spans="1:13">
      <c r="A21" s="13" t="s">
        <v>68</v>
      </c>
      <c r="B21" s="14"/>
      <c r="C21" s="14"/>
      <c r="D21" s="14"/>
      <c r="E21" s="15"/>
      <c r="F21" s="16" t="s">
        <v>21</v>
      </c>
      <c r="G21" s="16" t="s">
        <v>21</v>
      </c>
      <c r="H21" s="16" t="s">
        <v>21</v>
      </c>
      <c r="I21" s="16" t="s">
        <v>21</v>
      </c>
      <c r="J21" s="16" t="s">
        <v>21</v>
      </c>
      <c r="K21" s="16" t="s">
        <v>21</v>
      </c>
      <c r="L21" s="16" t="s">
        <v>21</v>
      </c>
      <c r="M21" s="16" t="s">
        <v>21</v>
      </c>
    </row>
    <row r="22" spans="1:13">
      <c r="A22" s="13" t="s">
        <v>81</v>
      </c>
      <c r="B22" s="14"/>
      <c r="C22" s="14"/>
      <c r="D22" s="14"/>
      <c r="E22" s="15"/>
      <c r="F22" s="16" t="s">
        <v>21</v>
      </c>
      <c r="G22" s="16" t="s">
        <v>21</v>
      </c>
      <c r="H22" s="16" t="s">
        <v>21</v>
      </c>
      <c r="I22" s="16" t="s">
        <v>21</v>
      </c>
      <c r="J22" s="16" t="s">
        <v>21</v>
      </c>
      <c r="K22" s="16" t="s">
        <v>21</v>
      </c>
      <c r="L22" s="16" t="s">
        <v>21</v>
      </c>
      <c r="M22" s="16" t="s">
        <v>21</v>
      </c>
    </row>
    <row r="23" spans="1:13">
      <c r="A23" s="13" t="s">
        <v>84</v>
      </c>
      <c r="B23" s="14"/>
      <c r="C23" s="14"/>
      <c r="D23" s="14"/>
      <c r="E23" s="15"/>
      <c r="F23" s="16">
        <v>1</v>
      </c>
      <c r="G23" s="43">
        <v>100000</v>
      </c>
      <c r="H23" s="16">
        <v>1</v>
      </c>
      <c r="I23" s="43">
        <v>100000</v>
      </c>
      <c r="J23" s="16">
        <v>1</v>
      </c>
      <c r="K23" s="43">
        <v>100000</v>
      </c>
      <c r="L23" s="16">
        <f>F23+H23+J23</f>
        <v>3</v>
      </c>
      <c r="M23" s="43">
        <f>G23+I23+K23</f>
        <v>300000</v>
      </c>
    </row>
    <row r="24" spans="1:13">
      <c r="A24" s="18"/>
      <c r="B24" s="19"/>
      <c r="C24" s="19"/>
      <c r="D24" s="19"/>
      <c r="E24" s="20"/>
      <c r="F24" s="112"/>
      <c r="G24" s="45"/>
      <c r="H24" s="112"/>
      <c r="I24" s="45"/>
      <c r="J24" s="112"/>
      <c r="K24" s="45"/>
      <c r="L24" s="112"/>
      <c r="M24" s="45"/>
    </row>
    <row r="25" spans="1:13">
      <c r="A25" s="14"/>
      <c r="B25" s="14"/>
      <c r="C25" s="14"/>
      <c r="D25" s="14"/>
      <c r="E25" s="14"/>
      <c r="F25" s="30"/>
      <c r="G25" s="48"/>
      <c r="H25" s="30"/>
      <c r="I25" s="48"/>
      <c r="J25" s="30"/>
      <c r="K25" s="48"/>
      <c r="L25" s="30"/>
      <c r="M25" s="48"/>
    </row>
    <row r="26" spans="1:13">
      <c r="A26" s="126" t="s">
        <v>5</v>
      </c>
      <c r="B26" s="127"/>
      <c r="C26" s="127"/>
      <c r="D26" s="127"/>
      <c r="E26" s="128"/>
      <c r="F26" s="132" t="s">
        <v>24</v>
      </c>
      <c r="G26" s="133"/>
      <c r="H26" s="132" t="s">
        <v>76</v>
      </c>
      <c r="I26" s="133"/>
      <c r="J26" s="132" t="s">
        <v>174</v>
      </c>
      <c r="K26" s="133"/>
      <c r="L26" s="132" t="s">
        <v>4</v>
      </c>
      <c r="M26" s="133"/>
    </row>
    <row r="27" spans="1:13" ht="40.5">
      <c r="A27" s="129"/>
      <c r="B27" s="130"/>
      <c r="C27" s="130"/>
      <c r="D27" s="130"/>
      <c r="E27" s="131"/>
      <c r="F27" s="5" t="s">
        <v>2</v>
      </c>
      <c r="G27" s="40" t="s">
        <v>3</v>
      </c>
      <c r="H27" s="5" t="s">
        <v>2</v>
      </c>
      <c r="I27" s="40" t="s">
        <v>3</v>
      </c>
      <c r="J27" s="5" t="s">
        <v>2</v>
      </c>
      <c r="K27" s="40" t="s">
        <v>3</v>
      </c>
      <c r="L27" s="1" t="s">
        <v>2</v>
      </c>
      <c r="M27" s="55" t="s">
        <v>3</v>
      </c>
    </row>
    <row r="28" spans="1:13">
      <c r="A28" s="13" t="s">
        <v>89</v>
      </c>
      <c r="B28" s="14"/>
      <c r="C28" s="14"/>
      <c r="D28" s="14"/>
      <c r="E28" s="15"/>
      <c r="F28" s="16" t="s">
        <v>21</v>
      </c>
      <c r="G28" s="16" t="s">
        <v>21</v>
      </c>
      <c r="H28" s="16" t="s">
        <v>21</v>
      </c>
      <c r="I28" s="16" t="s">
        <v>21</v>
      </c>
      <c r="J28" s="16" t="s">
        <v>21</v>
      </c>
      <c r="K28" s="16" t="s">
        <v>21</v>
      </c>
      <c r="L28" s="16" t="s">
        <v>21</v>
      </c>
      <c r="M28" s="16" t="s">
        <v>21</v>
      </c>
    </row>
    <row r="29" spans="1:13">
      <c r="A29" s="13"/>
      <c r="B29" s="14"/>
      <c r="C29" s="14"/>
      <c r="D29" s="14"/>
      <c r="E29" s="15"/>
      <c r="F29" s="16"/>
      <c r="G29" s="43"/>
      <c r="H29" s="16"/>
      <c r="I29" s="43"/>
      <c r="J29" s="16"/>
      <c r="K29" s="43"/>
      <c r="L29" s="16"/>
      <c r="M29" s="43"/>
    </row>
    <row r="30" spans="1:13">
      <c r="A30" s="132" t="s">
        <v>10</v>
      </c>
      <c r="B30" s="134"/>
      <c r="C30" s="134"/>
      <c r="D30" s="134"/>
      <c r="E30" s="133"/>
      <c r="F30" s="35">
        <f t="shared" ref="F30:K30" si="3">F20+F23</f>
        <v>3</v>
      </c>
      <c r="G30" s="44">
        <f t="shared" si="3"/>
        <v>4400000</v>
      </c>
      <c r="H30" s="114">
        <f t="shared" si="3"/>
        <v>2</v>
      </c>
      <c r="I30" s="44">
        <f t="shared" si="3"/>
        <v>2600000</v>
      </c>
      <c r="J30" s="35">
        <f t="shared" si="3"/>
        <v>2</v>
      </c>
      <c r="K30" s="44">
        <f t="shared" si="3"/>
        <v>2600000</v>
      </c>
      <c r="L30" s="28">
        <f>F30+H30+J30</f>
        <v>7</v>
      </c>
      <c r="M30" s="44">
        <f>G30+I30+K30</f>
        <v>9600000</v>
      </c>
    </row>
    <row r="31" spans="1:13">
      <c r="A31" s="2" t="s">
        <v>11</v>
      </c>
      <c r="B31" s="6"/>
      <c r="C31" s="6"/>
      <c r="D31" s="6"/>
      <c r="E31" s="7"/>
      <c r="F31" s="8"/>
      <c r="G31" s="41"/>
      <c r="H31" s="8"/>
      <c r="I31" s="52"/>
      <c r="J31" s="8"/>
      <c r="K31" s="52"/>
      <c r="L31" s="8"/>
      <c r="M31" s="41"/>
    </row>
    <row r="32" spans="1:13">
      <c r="A32" s="13" t="s">
        <v>102</v>
      </c>
      <c r="B32" s="14"/>
      <c r="C32" s="14"/>
      <c r="D32" s="14"/>
      <c r="E32" s="15"/>
      <c r="F32" s="16" t="s">
        <v>21</v>
      </c>
      <c r="G32" s="16" t="s">
        <v>21</v>
      </c>
      <c r="H32" s="16" t="s">
        <v>21</v>
      </c>
      <c r="I32" s="16" t="s">
        <v>21</v>
      </c>
      <c r="J32" s="16" t="s">
        <v>21</v>
      </c>
      <c r="K32" s="16" t="s">
        <v>21</v>
      </c>
      <c r="L32" s="16" t="s">
        <v>21</v>
      </c>
      <c r="M32" s="16" t="s">
        <v>21</v>
      </c>
    </row>
    <row r="33" spans="1:14">
      <c r="A33" s="13" t="s">
        <v>108</v>
      </c>
      <c r="B33" s="14"/>
      <c r="C33" s="14"/>
      <c r="D33" s="14"/>
      <c r="E33" s="15"/>
      <c r="F33" s="16">
        <v>1</v>
      </c>
      <c r="G33" s="43">
        <v>700000</v>
      </c>
      <c r="H33" s="16">
        <v>1</v>
      </c>
      <c r="I33" s="43">
        <v>1500000</v>
      </c>
      <c r="J33" s="16">
        <v>1</v>
      </c>
      <c r="K33" s="43">
        <v>1500000</v>
      </c>
      <c r="L33" s="16">
        <f t="shared" ref="L33:M33" si="4">F33+H33+J33</f>
        <v>3</v>
      </c>
      <c r="M33" s="43">
        <f t="shared" si="4"/>
        <v>3700000</v>
      </c>
    </row>
    <row r="34" spans="1:14">
      <c r="A34" s="13" t="s">
        <v>113</v>
      </c>
      <c r="B34" s="14"/>
      <c r="C34" s="14"/>
      <c r="D34" s="14"/>
      <c r="E34" s="15"/>
      <c r="F34" s="16">
        <v>1</v>
      </c>
      <c r="G34" s="43">
        <v>12500000</v>
      </c>
      <c r="H34" s="16" t="s">
        <v>21</v>
      </c>
      <c r="I34" s="16" t="s">
        <v>21</v>
      </c>
      <c r="J34" s="16" t="s">
        <v>21</v>
      </c>
      <c r="K34" s="16" t="s">
        <v>21</v>
      </c>
      <c r="L34" s="16">
        <f>F34</f>
        <v>1</v>
      </c>
      <c r="M34" s="43">
        <f>G34</f>
        <v>12500000</v>
      </c>
    </row>
    <row r="35" spans="1:14">
      <c r="A35" s="13"/>
      <c r="B35" s="14"/>
      <c r="C35" s="14"/>
      <c r="D35" s="14"/>
      <c r="E35" s="14"/>
      <c r="F35" s="16"/>
      <c r="G35" s="46"/>
      <c r="H35" s="36"/>
      <c r="I35" s="53"/>
      <c r="J35" s="30"/>
      <c r="K35" s="53"/>
      <c r="L35" s="16"/>
      <c r="M35" s="56"/>
    </row>
    <row r="36" spans="1:14" s="22" customFormat="1">
      <c r="A36" s="132" t="s">
        <v>10</v>
      </c>
      <c r="B36" s="134"/>
      <c r="C36" s="134"/>
      <c r="D36" s="134"/>
      <c r="E36" s="133"/>
      <c r="F36" s="35">
        <f>F33+F34</f>
        <v>2</v>
      </c>
      <c r="G36" s="47">
        <f>G33+G34</f>
        <v>13200000</v>
      </c>
      <c r="H36" s="35">
        <f>H33</f>
        <v>1</v>
      </c>
      <c r="I36" s="54">
        <f>I33</f>
        <v>1500000</v>
      </c>
      <c r="J36" s="35">
        <f>J33</f>
        <v>1</v>
      </c>
      <c r="K36" s="44">
        <f>K33</f>
        <v>1500000</v>
      </c>
      <c r="L36" s="35">
        <f>F36+H36+J36</f>
        <v>4</v>
      </c>
      <c r="M36" s="44">
        <f>G36+I36+K36</f>
        <v>16200000</v>
      </c>
    </row>
    <row r="37" spans="1:14">
      <c r="A37" s="2" t="s">
        <v>12</v>
      </c>
      <c r="B37" s="6"/>
      <c r="C37" s="6"/>
      <c r="D37" s="6"/>
      <c r="E37" s="7"/>
      <c r="F37" s="8"/>
      <c r="G37" s="41"/>
      <c r="H37" s="8"/>
      <c r="I37" s="52"/>
      <c r="J37" s="8"/>
      <c r="K37" s="52"/>
      <c r="L37" s="8"/>
      <c r="M37" s="41"/>
    </row>
    <row r="38" spans="1:14">
      <c r="A38" s="13" t="s">
        <v>14</v>
      </c>
      <c r="B38" s="14"/>
      <c r="C38" s="14"/>
      <c r="D38" s="14"/>
      <c r="E38" s="15"/>
      <c r="F38" s="16" t="s">
        <v>21</v>
      </c>
      <c r="G38" s="43" t="s">
        <v>21</v>
      </c>
      <c r="H38" s="16" t="s">
        <v>21</v>
      </c>
      <c r="I38" s="43" t="s">
        <v>21</v>
      </c>
      <c r="J38" s="16" t="s">
        <v>21</v>
      </c>
      <c r="K38" s="43" t="s">
        <v>21</v>
      </c>
      <c r="L38" s="16" t="s">
        <v>21</v>
      </c>
      <c r="M38" s="43" t="s">
        <v>21</v>
      </c>
    </row>
    <row r="39" spans="1:14">
      <c r="A39" s="13" t="s">
        <v>15</v>
      </c>
      <c r="B39" s="14"/>
      <c r="C39" s="14"/>
      <c r="D39" s="14"/>
      <c r="E39" s="15"/>
      <c r="F39" s="16" t="s">
        <v>21</v>
      </c>
      <c r="G39" s="16" t="s">
        <v>21</v>
      </c>
      <c r="H39" s="16" t="s">
        <v>21</v>
      </c>
      <c r="I39" s="16" t="s">
        <v>21</v>
      </c>
      <c r="J39" s="16" t="s">
        <v>21</v>
      </c>
      <c r="K39" s="16" t="s">
        <v>21</v>
      </c>
      <c r="L39" s="16" t="s">
        <v>21</v>
      </c>
      <c r="M39" s="16" t="s">
        <v>21</v>
      </c>
    </row>
    <row r="40" spans="1:14">
      <c r="A40" s="13"/>
      <c r="B40" s="14"/>
      <c r="C40" s="14"/>
      <c r="D40" s="14"/>
      <c r="E40" s="15"/>
      <c r="F40" s="112"/>
      <c r="G40" s="45"/>
      <c r="H40" s="112"/>
      <c r="I40" s="57"/>
      <c r="J40" s="112"/>
      <c r="K40" s="57"/>
      <c r="L40" s="112"/>
      <c r="M40" s="57"/>
    </row>
    <row r="41" spans="1:14">
      <c r="A41" s="138" t="s">
        <v>10</v>
      </c>
      <c r="B41" s="139"/>
      <c r="C41" s="139"/>
      <c r="D41" s="139"/>
      <c r="E41" s="140"/>
      <c r="F41" s="16" t="s">
        <v>21</v>
      </c>
      <c r="G41" s="16" t="s">
        <v>21</v>
      </c>
      <c r="H41" s="16" t="s">
        <v>21</v>
      </c>
      <c r="I41" s="16" t="s">
        <v>21</v>
      </c>
      <c r="J41" s="16" t="s">
        <v>21</v>
      </c>
      <c r="K41" s="16" t="s">
        <v>21</v>
      </c>
      <c r="L41" s="16" t="s">
        <v>21</v>
      </c>
      <c r="M41" s="16" t="s">
        <v>21</v>
      </c>
    </row>
    <row r="42" spans="1:14">
      <c r="A42" s="2" t="s">
        <v>13</v>
      </c>
      <c r="B42" s="6"/>
      <c r="C42" s="6"/>
      <c r="D42" s="6"/>
      <c r="E42" s="7"/>
      <c r="F42" s="8"/>
      <c r="G42" s="41"/>
      <c r="H42" s="8"/>
      <c r="I42" s="52"/>
      <c r="J42" s="8"/>
      <c r="K42" s="52"/>
      <c r="L42" s="8"/>
      <c r="M42" s="41"/>
    </row>
    <row r="43" spans="1:14">
      <c r="A43" s="13" t="s">
        <v>132</v>
      </c>
      <c r="B43" s="14"/>
      <c r="C43" s="14"/>
      <c r="D43" s="14"/>
      <c r="E43" s="15"/>
      <c r="F43" s="16">
        <v>2</v>
      </c>
      <c r="G43" s="43">
        <v>20750000</v>
      </c>
      <c r="H43" s="16" t="s">
        <v>21</v>
      </c>
      <c r="I43" s="16" t="s">
        <v>21</v>
      </c>
      <c r="J43" s="16" t="s">
        <v>21</v>
      </c>
      <c r="K43" s="16" t="s">
        <v>21</v>
      </c>
      <c r="L43" s="16">
        <f>F43</f>
        <v>2</v>
      </c>
      <c r="M43" s="43">
        <f>G43</f>
        <v>20750000</v>
      </c>
    </row>
    <row r="44" spans="1:14">
      <c r="A44" s="13" t="s">
        <v>138</v>
      </c>
      <c r="B44" s="14"/>
      <c r="C44" s="14"/>
      <c r="D44" s="14"/>
      <c r="E44" s="15"/>
      <c r="F44" s="16">
        <v>2</v>
      </c>
      <c r="G44" s="43">
        <v>5800000</v>
      </c>
      <c r="H44" s="16">
        <v>1</v>
      </c>
      <c r="I44" s="43">
        <v>5000000</v>
      </c>
      <c r="J44" s="16">
        <v>1</v>
      </c>
      <c r="K44" s="43">
        <v>5000000</v>
      </c>
      <c r="L44" s="16">
        <f>F44+H44+J44</f>
        <v>4</v>
      </c>
      <c r="M44" s="43">
        <f>G44+I44+K44</f>
        <v>15800000</v>
      </c>
      <c r="N44" s="14"/>
    </row>
    <row r="45" spans="1:14">
      <c r="A45" s="13"/>
      <c r="B45" s="14"/>
      <c r="C45" s="14"/>
      <c r="D45" s="14"/>
      <c r="E45" s="15"/>
      <c r="F45" s="16"/>
      <c r="G45" s="43"/>
      <c r="H45" s="16"/>
      <c r="I45" s="43"/>
      <c r="J45" s="16"/>
      <c r="K45" s="43"/>
      <c r="L45" s="16"/>
      <c r="M45" s="43"/>
    </row>
    <row r="46" spans="1:14">
      <c r="A46" s="132" t="s">
        <v>10</v>
      </c>
      <c r="B46" s="134"/>
      <c r="C46" s="134"/>
      <c r="D46" s="134"/>
      <c r="E46" s="133"/>
      <c r="F46" s="35">
        <f t="shared" ref="F46:M46" si="5">F43+F44</f>
        <v>4</v>
      </c>
      <c r="G46" s="47">
        <f t="shared" si="5"/>
        <v>26550000</v>
      </c>
      <c r="H46" s="35">
        <f>H44</f>
        <v>1</v>
      </c>
      <c r="I46" s="54">
        <f>I44</f>
        <v>5000000</v>
      </c>
      <c r="J46" s="35">
        <f>J44</f>
        <v>1</v>
      </c>
      <c r="K46" s="44">
        <f>K44</f>
        <v>5000000</v>
      </c>
      <c r="L46" s="35">
        <f>L43+L44</f>
        <v>6</v>
      </c>
      <c r="M46" s="44">
        <f t="shared" si="5"/>
        <v>36550000</v>
      </c>
    </row>
    <row r="47" spans="1:14">
      <c r="A47" s="38"/>
      <c r="B47" s="38"/>
      <c r="C47" s="38"/>
      <c r="D47" s="38"/>
      <c r="E47" s="38"/>
      <c r="F47" s="38"/>
      <c r="G47" s="49"/>
      <c r="H47" s="38"/>
      <c r="I47" s="49"/>
      <c r="J47" s="38"/>
      <c r="K47" s="49"/>
      <c r="L47" s="38"/>
      <c r="M47" s="49"/>
    </row>
    <row r="48" spans="1:14">
      <c r="A48" s="38"/>
      <c r="B48" s="38"/>
      <c r="C48" s="38"/>
      <c r="D48" s="38"/>
      <c r="E48" s="38"/>
      <c r="F48" s="38"/>
      <c r="G48" s="49"/>
      <c r="H48" s="38"/>
      <c r="I48" s="49"/>
      <c r="J48" s="38"/>
      <c r="K48" s="49"/>
      <c r="L48" s="38"/>
      <c r="M48" s="49"/>
    </row>
    <row r="49" spans="1:13">
      <c r="A49" s="38"/>
      <c r="B49" s="38"/>
      <c r="C49" s="38"/>
      <c r="D49" s="38"/>
      <c r="E49" s="38"/>
      <c r="F49" s="38"/>
      <c r="G49" s="49"/>
      <c r="H49" s="38"/>
      <c r="I49" s="49"/>
      <c r="J49" s="38"/>
      <c r="K49" s="49"/>
      <c r="L49" s="38"/>
      <c r="M49" s="49"/>
    </row>
    <row r="50" spans="1:13">
      <c r="A50" s="38"/>
      <c r="B50" s="38"/>
      <c r="C50" s="38"/>
      <c r="D50" s="38"/>
      <c r="E50" s="38"/>
      <c r="F50" s="38"/>
      <c r="G50" s="49"/>
      <c r="H50" s="38"/>
      <c r="I50" s="49"/>
      <c r="J50" s="38"/>
      <c r="K50" s="49"/>
      <c r="L50" s="38"/>
      <c r="M50" s="49"/>
    </row>
    <row r="51" spans="1:13">
      <c r="A51" s="126" t="s">
        <v>5</v>
      </c>
      <c r="B51" s="127"/>
      <c r="C51" s="127"/>
      <c r="D51" s="127"/>
      <c r="E51" s="128"/>
      <c r="F51" s="132" t="s">
        <v>24</v>
      </c>
      <c r="G51" s="133"/>
      <c r="H51" s="132" t="s">
        <v>76</v>
      </c>
      <c r="I51" s="133"/>
      <c r="J51" s="132" t="s">
        <v>174</v>
      </c>
      <c r="K51" s="133"/>
      <c r="L51" s="132" t="s">
        <v>4</v>
      </c>
      <c r="M51" s="133"/>
    </row>
    <row r="52" spans="1:13" ht="40.5">
      <c r="A52" s="129"/>
      <c r="B52" s="130"/>
      <c r="C52" s="130"/>
      <c r="D52" s="130"/>
      <c r="E52" s="131"/>
      <c r="F52" s="5" t="s">
        <v>2</v>
      </c>
      <c r="G52" s="40" t="s">
        <v>3</v>
      </c>
      <c r="H52" s="5" t="s">
        <v>2</v>
      </c>
      <c r="I52" s="40" t="s">
        <v>3</v>
      </c>
      <c r="J52" s="5" t="s">
        <v>2</v>
      </c>
      <c r="K52" s="40" t="s">
        <v>3</v>
      </c>
      <c r="L52" s="1" t="s">
        <v>2</v>
      </c>
      <c r="M52" s="55" t="s">
        <v>3</v>
      </c>
    </row>
    <row r="53" spans="1:13">
      <c r="A53" s="2" t="s">
        <v>18</v>
      </c>
      <c r="B53" s="6"/>
      <c r="C53" s="6"/>
      <c r="D53" s="6"/>
      <c r="E53" s="7"/>
      <c r="F53" s="8"/>
      <c r="G53" s="41"/>
      <c r="H53" s="8"/>
      <c r="I53" s="52"/>
      <c r="J53" s="8"/>
      <c r="K53" s="52"/>
      <c r="L53" s="8"/>
      <c r="M53" s="41"/>
    </row>
    <row r="54" spans="1:13">
      <c r="A54" s="13" t="s">
        <v>146</v>
      </c>
      <c r="B54" s="14"/>
      <c r="C54" s="14"/>
      <c r="D54" s="14"/>
      <c r="E54" s="15"/>
      <c r="F54" s="16" t="s">
        <v>21</v>
      </c>
      <c r="G54" s="16" t="s">
        <v>21</v>
      </c>
      <c r="H54" s="16" t="s">
        <v>21</v>
      </c>
      <c r="I54" s="16" t="s">
        <v>21</v>
      </c>
      <c r="J54" s="16" t="s">
        <v>21</v>
      </c>
      <c r="K54" s="16" t="s">
        <v>21</v>
      </c>
      <c r="L54" s="16" t="s">
        <v>21</v>
      </c>
      <c r="M54" s="16" t="s">
        <v>21</v>
      </c>
    </row>
    <row r="55" spans="1:13">
      <c r="A55" s="13" t="s">
        <v>16</v>
      </c>
      <c r="B55" s="14"/>
      <c r="C55" s="14"/>
      <c r="D55" s="14"/>
      <c r="E55" s="15"/>
      <c r="F55" s="16" t="s">
        <v>21</v>
      </c>
      <c r="G55" s="16" t="s">
        <v>21</v>
      </c>
      <c r="H55" s="16" t="s">
        <v>21</v>
      </c>
      <c r="I55" s="16" t="s">
        <v>21</v>
      </c>
      <c r="J55" s="16" t="s">
        <v>21</v>
      </c>
      <c r="K55" s="16" t="s">
        <v>21</v>
      </c>
      <c r="L55" s="16" t="s">
        <v>21</v>
      </c>
      <c r="M55" s="16" t="s">
        <v>21</v>
      </c>
    </row>
    <row r="56" spans="1:13">
      <c r="A56" s="13"/>
      <c r="B56" s="14"/>
      <c r="C56" s="14"/>
      <c r="D56" s="14"/>
      <c r="E56" s="14"/>
      <c r="F56" s="112"/>
      <c r="G56" s="120"/>
      <c r="H56" s="121"/>
      <c r="I56" s="57"/>
      <c r="J56" s="122"/>
      <c r="K56" s="57"/>
      <c r="L56" s="112"/>
      <c r="M56" s="57"/>
    </row>
    <row r="57" spans="1:13">
      <c r="A57" s="132" t="s">
        <v>10</v>
      </c>
      <c r="B57" s="134"/>
      <c r="C57" s="134"/>
      <c r="D57" s="134"/>
      <c r="E57" s="133"/>
      <c r="F57" s="16" t="s">
        <v>21</v>
      </c>
      <c r="G57" s="16" t="s">
        <v>21</v>
      </c>
      <c r="H57" s="16" t="s">
        <v>21</v>
      </c>
      <c r="I57" s="16" t="s">
        <v>21</v>
      </c>
      <c r="J57" s="16" t="s">
        <v>21</v>
      </c>
      <c r="K57" s="16" t="s">
        <v>21</v>
      </c>
      <c r="L57" s="16" t="s">
        <v>21</v>
      </c>
      <c r="M57" s="16" t="s">
        <v>21</v>
      </c>
    </row>
    <row r="58" spans="1:13" s="61" customFormat="1">
      <c r="A58" s="135" t="s">
        <v>20</v>
      </c>
      <c r="B58" s="136"/>
      <c r="C58" s="136"/>
      <c r="D58" s="136"/>
      <c r="E58" s="137"/>
      <c r="F58" s="85">
        <f>F11+F18+F30+F36+F46</f>
        <v>20</v>
      </c>
      <c r="G58" s="82">
        <f>G11+G18+G30+G36+G46</f>
        <v>87660000</v>
      </c>
      <c r="H58" s="85">
        <f>H11+H30+H36+H46</f>
        <v>9</v>
      </c>
      <c r="I58" s="83">
        <f>I11+I30+I36+I46</f>
        <v>38330000</v>
      </c>
      <c r="J58" s="85">
        <f>J11+J18+J30+J36+J46</f>
        <v>11</v>
      </c>
      <c r="K58" s="84">
        <f>K11+K18+K30+K36+K46</f>
        <v>21920000</v>
      </c>
      <c r="L58" s="85">
        <f>F58+H58+J58</f>
        <v>40</v>
      </c>
      <c r="M58" s="84">
        <f>M11+M18+M30+M36+M46</f>
        <v>147910000</v>
      </c>
    </row>
    <row r="59" spans="1:13">
      <c r="A59" s="6"/>
      <c r="B59" s="6"/>
      <c r="C59" s="6"/>
      <c r="D59" s="6"/>
      <c r="E59" s="6"/>
      <c r="F59" s="39"/>
      <c r="G59" s="50"/>
      <c r="H59" s="39"/>
      <c r="I59" s="50"/>
      <c r="J59" s="39"/>
      <c r="K59" s="50"/>
      <c r="L59" s="39"/>
      <c r="M59" s="50"/>
    </row>
    <row r="60" spans="1:13">
      <c r="A60" s="14"/>
      <c r="B60" s="14"/>
      <c r="C60" s="14"/>
      <c r="D60" s="14"/>
      <c r="E60" s="14"/>
      <c r="F60" s="30"/>
      <c r="G60" s="48"/>
      <c r="H60" s="30"/>
      <c r="I60" s="46"/>
      <c r="J60" s="30"/>
      <c r="K60" s="46"/>
      <c r="L60" s="30"/>
      <c r="M60" s="46"/>
    </row>
  </sheetData>
  <mergeCells count="26">
    <mergeCell ref="A1:M1"/>
    <mergeCell ref="A2:M2"/>
    <mergeCell ref="A3:M3"/>
    <mergeCell ref="A4:E5"/>
    <mergeCell ref="F4:G4"/>
    <mergeCell ref="H4:I4"/>
    <mergeCell ref="J4:K4"/>
    <mergeCell ref="L4:M4"/>
    <mergeCell ref="A11:E11"/>
    <mergeCell ref="A18:E18"/>
    <mergeCell ref="A26:E27"/>
    <mergeCell ref="F26:G26"/>
    <mergeCell ref="H26:I26"/>
    <mergeCell ref="A57:E57"/>
    <mergeCell ref="A58:E58"/>
    <mergeCell ref="L26:M26"/>
    <mergeCell ref="A30:E30"/>
    <mergeCell ref="A36:E36"/>
    <mergeCell ref="A41:E41"/>
    <mergeCell ref="A46:E46"/>
    <mergeCell ref="A51:E52"/>
    <mergeCell ref="F51:G51"/>
    <mergeCell ref="H51:I51"/>
    <mergeCell ref="J51:K51"/>
    <mergeCell ref="L51:M51"/>
    <mergeCell ref="J26:K26"/>
  </mergeCells>
  <printOptions horizontalCentered="1"/>
  <pageMargins left="0.39370078740157483" right="0.39370078740157483" top="0.78740157480314965" bottom="0.39370078740157483" header="0.39370078740157483" footer="0.19685039370078741"/>
  <pageSetup paperSize="9" firstPageNumber="124" orientation="landscape" useFirstPageNumber="1" r:id="rId1"/>
  <headerFooter alignWithMargins="0">
    <oddFooter>&amp;R&amp;"TH SarabunIT๙,ธรรมดา"&amp;12&amp;P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รวม</vt:lpstr>
      <vt:lpstr>โครงสร้างพื้นฐาน</vt:lpstr>
      <vt:lpstr>เศรษฐกิจ</vt:lpstr>
      <vt:lpstr>สังคม</vt:lpstr>
      <vt:lpstr>สิ่งแวดล้อม</vt:lpstr>
      <vt:lpstr>การศึกษา</vt:lpstr>
      <vt:lpstr>การท่องเที่ยว</vt:lpstr>
      <vt:lpstr>การบริหาร</vt:lpstr>
      <vt:lpstr>รวมเกินศักยภาพ</vt:lpstr>
      <vt:lpstr>การท่องเที่ยว!Print_Area</vt:lpstr>
      <vt:lpstr>การบริหาร!Print_Area</vt:lpstr>
      <vt:lpstr>การศึกษา!Print_Area</vt:lpstr>
      <vt:lpstr>โครงสร้างพื้นฐาน!Print_Area</vt:lpstr>
      <vt:lpstr>รวม!Print_Area</vt:lpstr>
      <vt:lpstr>เศรษฐกิจ!Print_Area</vt:lpstr>
      <vt:lpstr>สังคม!Print_Area</vt:lpstr>
      <vt:lpstr>สิ่งแวดล้อม!Print_Area</vt:lpstr>
    </vt:vector>
  </TitlesOfParts>
  <Company>Baancom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DumDum</cp:lastModifiedBy>
  <cp:lastPrinted>2014-07-31T03:15:12Z</cp:lastPrinted>
  <dcterms:created xsi:type="dcterms:W3CDTF">2008-06-30T07:04:45Z</dcterms:created>
  <dcterms:modified xsi:type="dcterms:W3CDTF">2014-07-31T04:12:55Z</dcterms:modified>
</cp:coreProperties>
</file>